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4000" windowHeight="9630"/>
  </bookViews>
  <sheets>
    <sheet name="январь 2020 год" sheetId="1" r:id="rId1"/>
  </sheets>
  <definedNames>
    <definedName name="_xlnm._FilterDatabase" localSheetId="0" hidden="1">'январь 2020 год'!$B$17:$S$53</definedName>
    <definedName name="_xlnm.Print_Area" localSheetId="0">'январь 2020 год'!$A$1:$Q$87</definedName>
  </definedNames>
  <calcPr calcId="162913" refMode="R1C1"/>
</workbook>
</file>

<file path=xl/calcChain.xml><?xml version="1.0" encoding="utf-8"?>
<calcChain xmlns="http://schemas.openxmlformats.org/spreadsheetml/2006/main">
  <c r="P82" i="1" l="1"/>
  <c r="P81" i="1"/>
  <c r="P80" i="1"/>
  <c r="P79" i="1"/>
  <c r="P78" i="1"/>
  <c r="P77" i="1"/>
  <c r="P76" i="1"/>
  <c r="P75" i="1"/>
  <c r="P74" i="1"/>
  <c r="P73" i="1"/>
  <c r="O72" i="1"/>
  <c r="O71" i="1"/>
  <c r="P70" i="1"/>
  <c r="O70" i="1"/>
  <c r="P69" i="1"/>
  <c r="P68" i="1"/>
  <c r="P67" i="1"/>
  <c r="P66" i="1"/>
  <c r="P65" i="1"/>
  <c r="P64" i="1"/>
  <c r="P63" i="1"/>
  <c r="P61" i="1"/>
  <c r="P60" i="1"/>
  <c r="P59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83" i="1" l="1"/>
  <c r="P83" i="1" l="1"/>
  <c r="P57" i="1"/>
  <c r="P84" i="1"/>
</calcChain>
</file>

<file path=xl/sharedStrings.xml><?xml version="1.0" encoding="utf-8"?>
<sst xmlns="http://schemas.openxmlformats.org/spreadsheetml/2006/main" count="814" uniqueCount="240">
  <si>
    <t xml:space="preserve">Приложение </t>
  </si>
  <si>
    <t>к приказу  Председателя Правления</t>
  </si>
  <si>
    <t xml:space="preserve">НАО "МЦЗТИП" от "  " января 2020 г. № </t>
  </si>
  <si>
    <t>План закупок товаров, работ и услуг на 2020 год, утвержденный приказом Председателя Правления НАО «Международный центр зеленых технологий и инвестиционных проектов» от  января 2020 года №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</si>
  <si>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</si>
  <si>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</si>
  <si>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</si>
  <si>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</si>
  <si>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</si>
  <si>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</si>
  <si>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</si>
  <si>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№ п/п</t>
  </si>
  <si>
    <t xml:space="preserve">Программа 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</si>
  <si>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</si>
  <si>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</si>
  <si>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</si>
  <si>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</si>
  <si>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</si>
  <si>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</si>
  <si>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</si>
  <si>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</si>
  <si>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</si>
  <si>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</si>
  <si>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</si>
  <si>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</si>
  <si>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</si>
  <si>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</si>
  <si>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Инициаторы программ</t>
  </si>
  <si>
    <t>Товары</t>
  </si>
  <si>
    <t>044</t>
  </si>
  <si>
    <t>172312.700.000000</t>
  </si>
  <si>
    <t>Бумага</t>
  </si>
  <si>
    <t>для заметок</t>
  </si>
  <si>
    <t>Бумага для заметок с клейким краем 76х76 жел.100л.</t>
  </si>
  <si>
    <t xml:space="preserve">Из одного источника </t>
  </si>
  <si>
    <t>март</t>
  </si>
  <si>
    <t>г.Астана, район "Есиль" Ул.Мангилик ел, дом 55;</t>
  </si>
  <si>
    <t>DDP</t>
  </si>
  <si>
    <t>15 календарных дней</t>
  </si>
  <si>
    <t>безналичный расчет</t>
  </si>
  <si>
    <t>Штука</t>
  </si>
  <si>
    <t xml:space="preserve">Утвержден </t>
  </si>
  <si>
    <t>282323.900.000002</t>
  </si>
  <si>
    <t>Степлер</t>
  </si>
  <si>
    <t>канцелярский, механический</t>
  </si>
  <si>
    <t>Степлер 200 л</t>
  </si>
  <si>
    <t>Канцелярский</t>
  </si>
  <si>
    <t>329915.100.000000</t>
  </si>
  <si>
    <t>Карандаш</t>
  </si>
  <si>
    <t>Простой</t>
  </si>
  <si>
    <t>Карандаш с ластиком, канцелярский</t>
  </si>
  <si>
    <t>222925.900.000017</t>
  </si>
  <si>
    <t>Стикер</t>
  </si>
  <si>
    <t>пластиковый, для заметок</t>
  </si>
  <si>
    <t>Клейкие закладки 12х44 мм, пластиковые 5 цветов</t>
  </si>
  <si>
    <t>172314.500.000002</t>
  </si>
  <si>
    <t>Бумага для офисного оборудования</t>
  </si>
  <si>
    <t>формат А4</t>
  </si>
  <si>
    <t>Офисная бумага А4 (500 листов)</t>
  </si>
  <si>
    <t>Бумага  альбомная А4 (250 листов)</t>
  </si>
  <si>
    <t>формат А3</t>
  </si>
  <si>
    <t>Офисная бумага А3 (500 листов)</t>
  </si>
  <si>
    <t>Офисная альбомнаяа А3 (250 листов)</t>
  </si>
  <si>
    <t>172313.500.000008</t>
  </si>
  <si>
    <t>Папка</t>
  </si>
  <si>
    <t>из мелованного картона, формат А4</t>
  </si>
  <si>
    <t>папка - скоросшиватель (мелованный картон)</t>
  </si>
  <si>
    <t>329912.130.000000</t>
  </si>
  <si>
    <t>Ручка канцелярская</t>
  </si>
  <si>
    <t>шариковая</t>
  </si>
  <si>
    <t>Ручка канцелярская, синяя паста с тонким стержнем</t>
  </si>
  <si>
    <t>329912.130.000002</t>
  </si>
  <si>
    <t>гелевая</t>
  </si>
  <si>
    <t>Ручка синяя паста для Руководства</t>
  </si>
  <si>
    <t>259923.500.000006</t>
  </si>
  <si>
    <t>Скоба</t>
  </si>
  <si>
    <t>для канцелярских целей, проволочная</t>
  </si>
  <si>
    <t>Скобы для степлера №10</t>
  </si>
  <si>
    <t>Упаковка</t>
  </si>
  <si>
    <t>Скобы для степлера №23/10</t>
  </si>
  <si>
    <t>Скобы для степлера №24/6</t>
  </si>
  <si>
    <t>259923.500.000005</t>
  </si>
  <si>
    <t>Скрепка</t>
  </si>
  <si>
    <t>канцелярская, металлическая</t>
  </si>
  <si>
    <t>Скрепки 28 мм</t>
  </si>
  <si>
    <t>222925.700.000016</t>
  </si>
  <si>
    <t>Пружина</t>
  </si>
  <si>
    <t>для переплета, пластиковая, диаметр 51 мм</t>
  </si>
  <si>
    <t>Пружина для переплета 51 мм формат формат А4</t>
  </si>
  <si>
    <t>222925.700.000018</t>
  </si>
  <si>
    <t>для переплета, пластиковая, диаметр 45 мм</t>
  </si>
  <si>
    <t>Пружина для переплета 45 мм формат А4</t>
  </si>
  <si>
    <t>222925.700.000013</t>
  </si>
  <si>
    <t>для переплета, пластиковая, диаметр 28 мм</t>
  </si>
  <si>
    <t>Пружина для переплета 28 мм формат А4</t>
  </si>
  <si>
    <t>для переплета, пластиковая, диаметр 12 мм</t>
  </si>
  <si>
    <t>Пружина для переплета 12 мм формат А4</t>
  </si>
  <si>
    <t>222925.700.000036</t>
  </si>
  <si>
    <t>Обложка</t>
  </si>
  <si>
    <t>для переплета, формат А4</t>
  </si>
  <si>
    <t>Обложки для переплета прозрачные А4 100шт/уп.</t>
  </si>
  <si>
    <t>222925.700.000034</t>
  </si>
  <si>
    <t>для переплета, формат А3</t>
  </si>
  <si>
    <t>Обложка для переплета А3, 200мкр., 100шт/уп.</t>
  </si>
  <si>
    <t>222925.700.000035</t>
  </si>
  <si>
    <t>Набор лотков</t>
  </si>
  <si>
    <t>канцелярских</t>
  </si>
  <si>
    <t>172313.500.000001</t>
  </si>
  <si>
    <t>Скоросшиватель</t>
  </si>
  <si>
    <t>пластиковая, формат А4</t>
  </si>
  <si>
    <t xml:space="preserve">Скоросшеватель пластиковый </t>
  </si>
  <si>
    <t>259923.300.000000</t>
  </si>
  <si>
    <t>Зажим</t>
  </si>
  <si>
    <t>канцелярский</t>
  </si>
  <si>
    <t>Зажимы для бумаг 51мм (12 штук)</t>
  </si>
  <si>
    <t>222213.000.000003</t>
  </si>
  <si>
    <t>Урна мусорная</t>
  </si>
  <si>
    <t>офисная, пластиковая</t>
  </si>
  <si>
    <t>Урна</t>
  </si>
  <si>
    <t>222925.500.000011</t>
  </si>
  <si>
    <t>Маркер</t>
  </si>
  <si>
    <t>пластиковый, стирающийся</t>
  </si>
  <si>
    <t>Маркер текстовый разнацветный 4 шт/упаковка</t>
  </si>
  <si>
    <t>Набор</t>
  </si>
  <si>
    <t>172312.300.000001</t>
  </si>
  <si>
    <t>Конверт</t>
  </si>
  <si>
    <t>бумажный</t>
  </si>
  <si>
    <t>Конверт почтовый С5 формат А-4, без окна, клей, без внутренней запечатки, клапан-автомат, 80г/м,</t>
  </si>
  <si>
    <t>Конверт почтовый С5 формат А-5, без окна, клей, без внутренней запечатки, клапан-автомат, 80г/м,</t>
  </si>
  <si>
    <t>172313.100.000004</t>
  </si>
  <si>
    <t>Журнал</t>
  </si>
  <si>
    <t>для учета</t>
  </si>
  <si>
    <t>Журнал регистрации картонный, формат А4, 80 мм.</t>
  </si>
  <si>
    <t>267023.900.000001</t>
  </si>
  <si>
    <t>Указка</t>
  </si>
  <si>
    <t>лазерная</t>
  </si>
  <si>
    <t>Лазерная указка</t>
  </si>
  <si>
    <t>205210.900.000026</t>
  </si>
  <si>
    <t>Клей</t>
  </si>
  <si>
    <t>канцелярский, карандаш</t>
  </si>
  <si>
    <t>Клей канцелярский, карандаш 25 гр. с апликатором</t>
  </si>
  <si>
    <t>151212.900.000062</t>
  </si>
  <si>
    <t>адресная, из кожи</t>
  </si>
  <si>
    <t>Папка адресная</t>
  </si>
  <si>
    <t>222925.700.000027</t>
  </si>
  <si>
    <t xml:space="preserve">Регистр </t>
  </si>
  <si>
    <t>ИТОГО:</t>
  </si>
  <si>
    <t xml:space="preserve">                             Услуга</t>
  </si>
  <si>
    <t>591113.000.000001</t>
  </si>
  <si>
    <t>Услуги по подготовке/производству/выпуску видеосюжетов, роликов и аналогичных видеозаписей</t>
  </si>
  <si>
    <t>презентационного вирусного промо ролика (на каз и рус. яз хронометраж-от 1 до 3 минут)</t>
  </si>
  <si>
    <t>Согласно технической спецификации</t>
  </si>
  <si>
    <t>Услуга</t>
  </si>
  <si>
    <t>Производство инфографических видеороликов, анимированных видеопрезентаций  о принципах внедрения НДТ с целью
популяризации  и продвижения  зеленой  экономики, адаптированных  для  размещения  в сети  интернет, на каз, рус, и анг. языках, продолжительность - до 3 минут.</t>
  </si>
  <si>
    <t>631130.000.000000</t>
  </si>
  <si>
    <t>Услуги по размещению рекламы в интернете</t>
  </si>
  <si>
    <t>Услуги по размещению рекламы/информационных материалов в интернете</t>
  </si>
  <si>
    <t>Производство политики в области «зеленой» экономики в социальных сетях с рекламой, SMM, ежемесячно</t>
  </si>
  <si>
    <t>581431.000.000000</t>
  </si>
  <si>
    <t>Услуги по размещению рекламы в печатных периодических изданиях</t>
  </si>
  <si>
    <t>Услуги по размещению рекламы/информационных материалов в печатных периодических изданиях</t>
  </si>
  <si>
    <t>Публикации в печатных изданиях: ежедневные  республиканские  газеты: Казахстанская правда 700 кв.см., Егемен Казахстан 700 кв.см.</t>
  </si>
  <si>
    <t>602040.000.000000</t>
  </si>
  <si>
    <t>Услуги по размещению рекламы на телевидении</t>
  </si>
  <si>
    <t>Услуги по размещению рекламы/информации на телевидении</t>
  </si>
  <si>
    <t>Размещение новостных сюжетов, репортажей на национальных и республиканских каналах на русском и казахском языках (24KZ)</t>
  </si>
  <si>
    <t>Размещение на Интернет-портале  NUR.kz (рус+каз)</t>
  </si>
  <si>
    <t>Размещение на Интернет-портале  Zakon.kz (рус)</t>
  </si>
  <si>
    <t>Размещение на Интернет-портале Tengri news</t>
  </si>
  <si>
    <t>581150.000.000002</t>
  </si>
  <si>
    <t>Услуги по изданию печатных материалов (кроме издания книг, справочников, периодических изданий)</t>
  </si>
  <si>
    <t>Дизайн, верстка, перевод, печать и  доставка  информационных брошюр на тему повышения осведомленности энергосбережения, повышения энергоэффективности и ВИЭА4</t>
  </si>
  <si>
    <t>г.Астана, район "Есиль" Мәңгілік ел көшесі, 55 үй;</t>
  </si>
  <si>
    <t xml:space="preserve">Разработка,дизайн, верстка  и печать  отчета  по  анализу и перспективам внедрения  НДТ  </t>
  </si>
  <si>
    <t>Изготовление информационных буклетов А4 1/3 (Евроформат)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</si>
  <si>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</si>
  <si>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</si>
  <si>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</si>
  <si>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Городские телефонные номера в том числе факс, междугородние переговоры</t>
  </si>
  <si>
    <t>г.Астана, район "Есиль" ул.Мангилик ел, дом 55;</t>
  </si>
  <si>
    <t>до 31.12.2020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</si>
  <si>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</si>
  <si>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</si>
  <si>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</si>
  <si>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доступа к сети интернет</t>
  </si>
  <si>
    <t>532011.110.000000</t>
  </si>
  <si>
    <t>Услуги по ускоренной/курьерской почтовой связи</t>
  </si>
  <si>
    <t>Услуги почтовой связи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</si>
  <si>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</si>
  <si>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</si>
  <si>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</si>
  <si>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информационно-правовому обеспечению. Юристов+бухгалтерия</t>
  </si>
  <si>
    <t>620230.000.000001</t>
  </si>
  <si>
    <t>Услуги по сопровождению и технической поддержке информационной системы</t>
  </si>
  <si>
    <t>Инфор. Сопров. "Каз. ПРОФ"</t>
  </si>
  <si>
    <t>620920.000.000003</t>
  </si>
  <si>
    <t>Услуги по установке/настройке программного обеспечения</t>
  </si>
  <si>
    <t>Услуги по сопровождению и эксплуатация  1С</t>
  </si>
  <si>
    <t>743011.000.000000</t>
  </si>
  <si>
    <t>Услуги переводческие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</si>
  <si>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</si>
  <si>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</si>
  <si>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Проведение межд. конфер.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</si>
  <si>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</si>
  <si>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</si>
  <si>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</si>
  <si>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Услуга по аренде легкового автомобиля</t>
  </si>
  <si>
    <t>692010.000.000002</t>
  </si>
  <si>
    <t>Услуги по проведению аудита специального назначения субъектов квазигосударственного сектора</t>
  </si>
  <si>
    <t xml:space="preserve">692010.000.000004
</t>
  </si>
  <si>
    <t>Специальный аудит</t>
  </si>
  <si>
    <t>749020.000.000009</t>
  </si>
  <si>
    <t>Услуги по страхованию от несчастных случаев</t>
  </si>
  <si>
    <t>Обязательное страхование работника от несчастных случаев при исполнении им трудовых (служебных) обязанностей</t>
  </si>
  <si>
    <t>ИТОГО</t>
  </si>
  <si>
    <t>Председатель 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Р. Жампиисов</t>
  </si>
  <si>
    <t>пачка</t>
  </si>
  <si>
    <t>штука</t>
  </si>
  <si>
    <t>упаковка</t>
  </si>
  <si>
    <t xml:space="preserve">пачка </t>
  </si>
  <si>
    <t>февраль</t>
  </si>
  <si>
    <t>май</t>
  </si>
  <si>
    <t>ноябрь</t>
  </si>
  <si>
    <t xml:space="preserve">сентябрь </t>
  </si>
  <si>
    <t>январь</t>
  </si>
  <si>
    <t>Проведение аудита (финансовой отчетности)</t>
  </si>
  <si>
    <t>Услуги переводческие (с рус. яз.на каз.яз)</t>
  </si>
  <si>
    <t>июль</t>
  </si>
  <si>
    <t>Из одного источника</t>
  </si>
  <si>
    <t>Набор лотков для бумаг горизонтальных 3 штуки, черный</t>
  </si>
  <si>
    <t xml:space="preserve">Лоток секционный вертикальный, 3 секции, черный </t>
  </si>
  <si>
    <t>Зажим для бумаг 15мм., 12шт/уп. Черный</t>
  </si>
  <si>
    <t>Журнал регистрации входящией корреспонденции</t>
  </si>
  <si>
    <t>Журнал исходящей корреспонденции</t>
  </si>
  <si>
    <t xml:space="preserve">                          682011.900.000001
</t>
  </si>
  <si>
    <t>Услуги по оплате за коммунальные расходы при аренде недвижимости</t>
  </si>
  <si>
    <t>Оплата расходов за пользование коммунальными услугами при аренде недвижимости, не включенная в арендную плату недвижимости</t>
  </si>
  <si>
    <t>Возмещение коммунальных и эксплуатационных расходов</t>
  </si>
  <si>
    <t xml:space="preserve">Статус </t>
  </si>
  <si>
    <t>Услуги по проведению аудита финансовой отчетности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</si>
</sst>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4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indexed="30"/>
      <name val="Calibri"/>
      <family val="2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212529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/>
  </cellStyleXfs>
  <cellXfs count="72">
    <xf numFmtId="0" fontId="0" fillId="0" borderId="0" xfId="0"/>
    <xf numFmtId="0" fontId="23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23" fillId="33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22" fillId="33" borderId="10" xfId="44" applyFont="1" applyFill="1" applyBorder="1" applyAlignment="1">
      <alignment horizontal="center" vertical="top" wrapText="1"/>
    </xf>
    <xf numFmtId="0" fontId="29" fillId="33" borderId="10" xfId="44" applyFont="1" applyFill="1" applyBorder="1" applyAlignment="1">
      <alignment horizontal="center" vertical="top" wrapText="1"/>
    </xf>
    <xf numFmtId="0" fontId="22" fillId="33" borderId="0" xfId="44" applyFont="1" applyFill="1" applyBorder="1" applyAlignment="1">
      <alignment vertical="top" wrapText="1"/>
    </xf>
    <xf numFmtId="0" fontId="23" fillId="33" borderId="14" xfId="0" applyFont="1" applyFill="1" applyBorder="1" applyAlignment="1">
      <alignment horizontal="center" wrapText="1"/>
    </xf>
    <xf numFmtId="0" fontId="31" fillId="34" borderId="16" xfId="0" applyFont="1" applyFill="1" applyBorder="1" applyAlignment="1">
      <alignment horizontal="center" vertical="center" wrapText="1"/>
    </xf>
    <xf numFmtId="0" fontId="22" fillId="34" borderId="18" xfId="44" applyFont="1" applyFill="1" applyBorder="1" applyAlignment="1">
      <alignment horizontal="center" vertical="top" wrapText="1"/>
    </xf>
    <xf numFmtId="0" fontId="22" fillId="34" borderId="19" xfId="44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wrapText="1"/>
    </xf>
    <xf numFmtId="0" fontId="22" fillId="34" borderId="0" xfId="44" applyFont="1" applyFill="1" applyBorder="1" applyAlignment="1">
      <alignment vertical="top" wrapText="1"/>
    </xf>
    <xf numFmtId="49" fontId="31" fillId="34" borderId="16" xfId="0" applyNumberFormat="1" applyFont="1" applyFill="1" applyBorder="1" applyAlignment="1">
      <alignment horizontal="center" vertical="center" wrapText="1"/>
    </xf>
    <xf numFmtId="0" fontId="31" fillId="34" borderId="21" xfId="0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center" vertical="center" wrapText="1"/>
    </xf>
    <xf numFmtId="0" fontId="28" fillId="34" borderId="16" xfId="42" applyFont="1" applyFill="1" applyBorder="1" applyAlignment="1">
      <alignment horizontal="center" vertical="center"/>
    </xf>
    <xf numFmtId="0" fontId="28" fillId="34" borderId="16" xfId="43" applyFont="1" applyFill="1" applyBorder="1" applyAlignment="1">
      <alignment horizontal="center" vertical="center" wrapText="1"/>
    </xf>
    <xf numFmtId="49" fontId="31" fillId="34" borderId="20" xfId="0" applyNumberFormat="1" applyFont="1" applyFill="1" applyBorder="1" applyAlignment="1">
      <alignment horizontal="center" vertical="center" wrapText="1"/>
    </xf>
    <xf numFmtId="0" fontId="31" fillId="34" borderId="20" xfId="0" applyFont="1" applyFill="1" applyBorder="1" applyAlignment="1">
      <alignment horizontal="center" vertical="center" wrapText="1"/>
    </xf>
    <xf numFmtId="0" fontId="28" fillId="34" borderId="20" xfId="0" applyFont="1" applyFill="1" applyBorder="1" applyAlignment="1">
      <alignment horizontal="center" vertical="center" wrapText="1"/>
    </xf>
    <xf numFmtId="49" fontId="31" fillId="34" borderId="17" xfId="0" applyNumberFormat="1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31" fillId="34" borderId="22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164" fontId="21" fillId="34" borderId="16" xfId="0" applyNumberFormat="1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wrapText="1"/>
    </xf>
    <xf numFmtId="0" fontId="23" fillId="34" borderId="0" xfId="0" applyFont="1" applyFill="1" applyAlignment="1">
      <alignment wrapText="1"/>
    </xf>
    <xf numFmtId="0" fontId="26" fillId="0" borderId="0" xfId="0" applyFont="1" applyFill="1" applyBorder="1" applyAlignment="1">
      <alignment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 wrapText="1"/>
    </xf>
    <xf numFmtId="49" fontId="21" fillId="34" borderId="25" xfId="0" applyNumberFormat="1" applyFont="1" applyFill="1" applyBorder="1" applyAlignment="1">
      <alignment horizontal="center" vertical="center" wrapText="1"/>
    </xf>
    <xf numFmtId="0" fontId="19" fillId="33" borderId="25" xfId="43" applyFill="1" applyBorder="1" applyAlignment="1">
      <alignment vertical="center" wrapText="1"/>
    </xf>
    <xf numFmtId="0" fontId="33" fillId="33" borderId="25" xfId="0" applyFont="1" applyFill="1" applyBorder="1" applyAlignment="1">
      <alignment vertical="center" wrapText="1"/>
    </xf>
    <xf numFmtId="0" fontId="32" fillId="34" borderId="25" xfId="0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wrapText="1"/>
    </xf>
    <xf numFmtId="4" fontId="23" fillId="33" borderId="0" xfId="0" applyNumberFormat="1" applyFont="1" applyFill="1" applyAlignment="1">
      <alignment wrapText="1"/>
    </xf>
    <xf numFmtId="4" fontId="22" fillId="34" borderId="18" xfId="44" applyNumberFormat="1" applyFont="1" applyFill="1" applyBorder="1" applyAlignment="1">
      <alignment horizontal="center" vertical="top" wrapText="1"/>
    </xf>
    <xf numFmtId="4" fontId="22" fillId="34" borderId="0" xfId="44" applyNumberFormat="1" applyFont="1" applyFill="1" applyBorder="1" applyAlignment="1">
      <alignment vertical="top" wrapText="1"/>
    </xf>
    <xf numFmtId="4" fontId="31" fillId="34" borderId="16" xfId="0" applyNumberFormat="1" applyFont="1" applyFill="1" applyBorder="1" applyAlignment="1">
      <alignment horizontal="center" vertical="center" wrapText="1"/>
    </xf>
    <xf numFmtId="4" fontId="21" fillId="34" borderId="20" xfId="0" applyNumberFormat="1" applyFont="1" applyFill="1" applyBorder="1" applyAlignment="1">
      <alignment horizontal="center" vertical="center" wrapText="1"/>
    </xf>
    <xf numFmtId="4" fontId="21" fillId="34" borderId="16" xfId="0" applyNumberFormat="1" applyFont="1" applyFill="1" applyBorder="1" applyAlignment="1">
      <alignment horizontal="center" vertical="center" wrapText="1"/>
    </xf>
    <xf numFmtId="4" fontId="21" fillId="34" borderId="16" xfId="0" applyNumberFormat="1" applyFont="1" applyFill="1" applyBorder="1" applyAlignment="1">
      <alignment horizontal="center" wrapText="1"/>
    </xf>
    <xf numFmtId="4" fontId="23" fillId="0" borderId="0" xfId="0" applyNumberFormat="1" applyFont="1" applyAlignment="1">
      <alignment wrapText="1"/>
    </xf>
    <xf numFmtId="4" fontId="31" fillId="0" borderId="16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0" fontId="22" fillId="34" borderId="11" xfId="44" applyFont="1" applyFill="1" applyBorder="1" applyAlignment="1">
      <alignment horizontal="center" vertical="top" wrapText="1"/>
    </xf>
    <xf numFmtId="0" fontId="22" fillId="34" borderId="12" xfId="44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right" wrapText="1"/>
    </xf>
    <xf numFmtId="0" fontId="27" fillId="0" borderId="0" xfId="44" applyFont="1" applyFill="1" applyAlignment="1">
      <alignment horizontal="center" wrapText="1"/>
    </xf>
    <xf numFmtId="0" fontId="22" fillId="33" borderId="11" xfId="44" applyFont="1" applyFill="1" applyBorder="1" applyAlignment="1">
      <alignment horizontal="center" vertical="top" wrapText="1"/>
    </xf>
    <xf numFmtId="0" fontId="22" fillId="33" borderId="12" xfId="44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right" wrapText="1"/>
    </xf>
    <xf numFmtId="0" fontId="24" fillId="0" borderId="0" xfId="0" applyFont="1" applyFill="1" applyBorder="1" applyAlignment="1">
      <alignment horizontal="right" wrapText="1"/>
    </xf>
    <xf numFmtId="0" fontId="26" fillId="0" borderId="0" xfId="0" applyFont="1" applyFill="1" applyAlignment="1">
      <alignment horizontal="center" wrapText="1"/>
    </xf>
    <xf numFmtId="0" fontId="21" fillId="34" borderId="21" xfId="0" applyFont="1" applyFill="1" applyBorder="1" applyAlignment="1">
      <alignment horizontal="right" wrapText="1"/>
    </xf>
    <xf numFmtId="0" fontId="21" fillId="34" borderId="24" xfId="0" applyFont="1" applyFill="1" applyBorder="1" applyAlignment="1">
      <alignment horizontal="right" wrapText="1"/>
    </xf>
    <xf numFmtId="0" fontId="21" fillId="34" borderId="20" xfId="0" applyFont="1" applyFill="1" applyBorder="1" applyAlignment="1">
      <alignment horizontal="right" wrapText="1"/>
    </xf>
    <xf numFmtId="0" fontId="21" fillId="34" borderId="23" xfId="0" applyFont="1" applyFill="1" applyBorder="1" applyAlignment="1">
      <alignment horizontal="right" wrapText="1"/>
    </xf>
    <xf numFmtId="0" fontId="30" fillId="0" borderId="0" xfId="0" applyFont="1" applyAlignment="1">
      <alignment horizontal="center" wrapText="1"/>
    </xf>
    <xf numFmtId="4" fontId="22" fillId="34" borderId="11" xfId="44" applyNumberFormat="1" applyFont="1" applyFill="1" applyBorder="1" applyAlignment="1">
      <alignment horizontal="center" vertical="top" wrapText="1"/>
    </xf>
    <xf numFmtId="4" fontId="22" fillId="34" borderId="12" xfId="44" applyNumberFormat="1" applyFont="1" applyFill="1" applyBorder="1" applyAlignment="1">
      <alignment horizontal="center" vertical="top" wrapText="1"/>
    </xf>
    <xf numFmtId="0" fontId="22" fillId="34" borderId="13" xfId="44" applyFont="1" applyFill="1" applyBorder="1" applyAlignment="1">
      <alignment horizontal="center" vertical="top" wrapText="1"/>
    </xf>
    <xf numFmtId="0" fontId="22" fillId="34" borderId="15" xfId="44" applyFont="1" applyFill="1" applyBorder="1" applyAlignment="1">
      <alignment horizontal="center" vertical="top" wrapText="1"/>
    </xf>
    <xf numFmtId="0" fontId="30" fillId="34" borderId="20" xfId="44" applyFont="1" applyFill="1" applyBorder="1" applyAlignment="1">
      <alignment horizontal="center" vertical="top" wrapText="1"/>
    </xf>
    <xf numFmtId="0" fontId="21" fillId="34" borderId="21" xfId="0" applyFont="1" applyFill="1" applyBorder="1" applyAlignment="1">
      <alignment horizontal="left" vertical="center" wrapText="1"/>
    </xf>
    <xf numFmtId="0" fontId="21" fillId="34" borderId="20" xfId="0" applyFont="1" applyFill="1" applyBorder="1" applyAlignment="1">
      <alignment horizontal="left" vertical="center" wrapText="1"/>
    </xf>
    <xf numFmtId="0" fontId="21" fillId="34" borderId="23" xfId="0" applyFont="1" applyFill="1" applyBorder="1" applyAlignment="1">
      <alignment horizontal="left" vertical="center" wrapText="1"/>
    </xf>
  </cellXfs>
  <cellStyles count="45">
    <cellStyle name="_x0005__x001c_" xfId="42"/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3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ffice-expert.kz/catalog/50280/" TargetMode="External"/><Relationship Id="rId2" Type="http://schemas.openxmlformats.org/officeDocument/2006/relationships/hyperlink" Target="https://office-expert.kz/catalog/1961/" TargetMode="External"/><Relationship Id="rId1" Type="http://schemas.openxmlformats.org/officeDocument/2006/relationships/hyperlink" Target="https://office-expert.kz/catalog/1961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view="pageBreakPreview" topLeftCell="A76" zoomScale="80" zoomScaleNormal="85" zoomScaleSheetLayoutView="80" workbookViewId="0">
      <selection activeCell="B79" sqref="B79"/>
    </sheetView>
  </sheetViews>
  <sheetFormatPr defaultColWidth="9.7109375" defaultRowHeight="15" customHeight="1" x14ac:dyDescent="0.25"/>
  <cols>
    <col min="1" max="1" width="6.5703125" style="1" customWidth="1"/>
    <col min="2" max="2" width="15.28515625" style="1" customWidth="1"/>
    <col min="3" max="3" width="20" style="1" customWidth="1"/>
    <col min="4" max="4" width="25.7109375" style="1" customWidth="1"/>
    <col min="5" max="5" width="29.140625" style="1" customWidth="1"/>
    <col min="6" max="6" width="35.28515625" style="1" customWidth="1"/>
    <col min="7" max="8" width="16" style="1" customWidth="1"/>
    <col min="9" max="9" width="18.140625" style="1" customWidth="1"/>
    <col min="10" max="14" width="16" style="1" customWidth="1"/>
    <col min="15" max="15" width="17.42578125" style="47" customWidth="1"/>
    <col min="16" max="16" width="20.85546875" style="47" customWidth="1"/>
    <col min="17" max="17" width="16" style="1" customWidth="1"/>
    <col min="18" max="18" width="15.5703125" style="1" customWidth="1"/>
    <col min="19" max="28" width="9.85546875" style="1" bestFit="1" customWidth="1"/>
    <col min="29" max="16384" width="9.7109375" style="1"/>
  </cols>
  <sheetData>
    <row r="1" spans="1:18" ht="1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9"/>
      <c r="P1" s="39"/>
      <c r="Q1" s="2"/>
      <c r="R1" s="2"/>
    </row>
    <row r="2" spans="1:18" ht="1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9"/>
      <c r="P2" s="39"/>
      <c r="Q2" s="2"/>
      <c r="R2" s="2"/>
    </row>
    <row r="3" spans="1:18" ht="15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9"/>
      <c r="P3" s="39" t="s">
        <v>0</v>
      </c>
      <c r="Q3" s="52"/>
      <c r="R3" s="52"/>
    </row>
    <row r="4" spans="1:18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56" t="s">
        <v>1</v>
      </c>
      <c r="N4" s="56"/>
      <c r="O4" s="56"/>
      <c r="P4" s="57"/>
      <c r="Q4" s="32"/>
      <c r="R4" s="32"/>
    </row>
    <row r="5" spans="1:18" ht="15" customHeigh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8" t="s">
        <v>2</v>
      </c>
      <c r="O5" s="58"/>
      <c r="P5" s="58"/>
      <c r="Q5" s="5"/>
      <c r="R5" s="5"/>
    </row>
    <row r="6" spans="1:18" ht="15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9"/>
      <c r="P6" s="39"/>
      <c r="Q6" s="2"/>
      <c r="R6" s="2"/>
    </row>
    <row r="7" spans="1:18" ht="15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9"/>
      <c r="P7" s="39"/>
      <c r="Q7" s="2"/>
      <c r="R7" s="2"/>
    </row>
    <row r="8" spans="1:18" ht="15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9"/>
      <c r="P8" s="39"/>
      <c r="Q8" s="2"/>
      <c r="R8" s="2"/>
    </row>
    <row r="9" spans="1:18" ht="15" customHeight="1" x14ac:dyDescent="0.3">
      <c r="B9" s="2"/>
      <c r="C9" s="2"/>
      <c r="D9" s="2"/>
      <c r="E9" s="2"/>
      <c r="F9" s="2"/>
      <c r="G9" s="53" t="s">
        <v>3</v>
      </c>
      <c r="H9" s="53"/>
      <c r="I9" s="53"/>
      <c r="J9" s="53"/>
      <c r="K9" s="53"/>
      <c r="L9" s="53"/>
      <c r="M9" s="53"/>
      <c r="N9" s="53"/>
      <c r="O9" s="53"/>
      <c r="P9" s="39"/>
      <c r="Q9" s="2"/>
      <c r="R9" s="2"/>
    </row>
    <row r="10" spans="1:18" ht="15" customHeight="1" x14ac:dyDescent="0.25">
      <c r="B10" s="54" t="s">
        <v>4</v>
      </c>
      <c r="C10" s="54" t="s">
        <v>5</v>
      </c>
      <c r="D10" s="54" t="s">
        <v>6</v>
      </c>
      <c r="E10" s="54" t="s">
        <v>7</v>
      </c>
      <c r="F10" s="4"/>
      <c r="G10" s="4"/>
      <c r="H10" s="4"/>
      <c r="I10" s="4"/>
      <c r="J10" s="4"/>
      <c r="K10" s="4"/>
      <c r="L10" s="4"/>
      <c r="M10" s="4"/>
      <c r="N10" s="4"/>
      <c r="O10" s="40"/>
      <c r="P10" s="40"/>
      <c r="Q10" s="4"/>
      <c r="R10" s="4"/>
    </row>
    <row r="11" spans="1:18" ht="51" customHeight="1" x14ac:dyDescent="0.25">
      <c r="B11" s="55"/>
      <c r="C11" s="55"/>
      <c r="D11" s="55"/>
      <c r="E11" s="55"/>
      <c r="F11" s="4"/>
      <c r="G11" s="4"/>
      <c r="H11" s="4"/>
      <c r="I11" s="4"/>
      <c r="J11" s="4"/>
      <c r="K11" s="4"/>
      <c r="L11" s="4"/>
      <c r="M11" s="4"/>
      <c r="N11" s="4"/>
      <c r="O11" s="40"/>
      <c r="P11" s="40"/>
      <c r="Q11" s="4"/>
      <c r="R11" s="4"/>
    </row>
    <row r="12" spans="1:18" ht="15" customHeight="1" x14ac:dyDescent="0.25">
      <c r="B12" s="6">
        <v>1</v>
      </c>
      <c r="C12" s="6">
        <v>2</v>
      </c>
      <c r="D12" s="6">
        <v>3</v>
      </c>
      <c r="E12" s="6">
        <v>4</v>
      </c>
      <c r="F12" s="4"/>
      <c r="G12" s="4"/>
      <c r="H12" s="4"/>
      <c r="I12" s="4"/>
      <c r="J12" s="4"/>
      <c r="K12" s="4"/>
      <c r="L12" s="4"/>
      <c r="M12" s="4"/>
      <c r="N12" s="4"/>
      <c r="O12" s="40"/>
      <c r="P12" s="40"/>
      <c r="Q12" s="4"/>
      <c r="R12" s="4"/>
    </row>
    <row r="13" spans="1:18" ht="44.25" customHeight="1" x14ac:dyDescent="0.25">
      <c r="B13" s="7" t="s">
        <v>8</v>
      </c>
      <c r="C13" s="7" t="s">
        <v>9</v>
      </c>
      <c r="D13" s="7" t="s">
        <v>10</v>
      </c>
      <c r="E13" s="7">
        <v>2020</v>
      </c>
      <c r="F13" s="4"/>
      <c r="G13" s="4"/>
      <c r="H13" s="4"/>
      <c r="I13" s="4"/>
      <c r="J13" s="4"/>
      <c r="K13" s="4"/>
      <c r="L13" s="4"/>
      <c r="M13" s="4"/>
      <c r="N13" s="4"/>
      <c r="O13" s="40"/>
      <c r="P13" s="40"/>
      <c r="Q13" s="4"/>
      <c r="R13" s="4"/>
    </row>
    <row r="14" spans="1:18" ht="15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0"/>
      <c r="P14" s="40"/>
      <c r="Q14" s="4"/>
      <c r="R14" s="9"/>
    </row>
    <row r="15" spans="1:18" ht="15" customHeight="1" x14ac:dyDescent="0.25">
      <c r="A15" s="50" t="s">
        <v>11</v>
      </c>
      <c r="B15" s="50" t="s">
        <v>12</v>
      </c>
      <c r="C15" s="50" t="s">
        <v>13</v>
      </c>
      <c r="D15" s="50" t="s">
        <v>14</v>
      </c>
      <c r="E15" s="50" t="s">
        <v>15</v>
      </c>
      <c r="F15" s="50" t="s">
        <v>16</v>
      </c>
      <c r="G15" s="50" t="s">
        <v>17</v>
      </c>
      <c r="H15" s="50" t="s">
        <v>18</v>
      </c>
      <c r="I15" s="50" t="s">
        <v>19</v>
      </c>
      <c r="J15" s="50" t="s">
        <v>20</v>
      </c>
      <c r="K15" s="50" t="s">
        <v>21</v>
      </c>
      <c r="L15" s="50" t="s">
        <v>22</v>
      </c>
      <c r="M15" s="50" t="s">
        <v>23</v>
      </c>
      <c r="N15" s="50" t="s">
        <v>24</v>
      </c>
      <c r="O15" s="64" t="s">
        <v>25</v>
      </c>
      <c r="P15" s="64" t="s">
        <v>26</v>
      </c>
      <c r="Q15" s="66" t="s">
        <v>238</v>
      </c>
      <c r="R15" s="66" t="s">
        <v>27</v>
      </c>
    </row>
    <row r="16" spans="1:18" ht="81" customHeight="1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65"/>
      <c r="P16" s="65"/>
      <c r="Q16" s="67"/>
      <c r="R16" s="67"/>
    </row>
    <row r="17" spans="1:18" ht="15" customHeight="1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41">
        <v>15</v>
      </c>
      <c r="P17" s="41">
        <v>16</v>
      </c>
      <c r="Q17" s="12">
        <v>17</v>
      </c>
      <c r="R17" s="13">
        <v>18</v>
      </c>
    </row>
    <row r="18" spans="1:18" s="8" customFormat="1" ht="20.25" customHeight="1" x14ac:dyDescent="0.25">
      <c r="A18" s="68" t="s">
        <v>28</v>
      </c>
      <c r="B18" s="6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42"/>
      <c r="P18" s="42"/>
      <c r="Q18" s="14"/>
      <c r="R18" s="14"/>
    </row>
    <row r="19" spans="1:18" s="4" customFormat="1" ht="78.75" customHeight="1" x14ac:dyDescent="0.25">
      <c r="A19" s="10">
        <v>1</v>
      </c>
      <c r="B19" s="15" t="s">
        <v>29</v>
      </c>
      <c r="C19" s="10" t="s">
        <v>30</v>
      </c>
      <c r="D19" s="10" t="s">
        <v>31</v>
      </c>
      <c r="E19" s="10" t="s">
        <v>32</v>
      </c>
      <c r="F19" s="10" t="s">
        <v>33</v>
      </c>
      <c r="G19" s="10" t="s">
        <v>34</v>
      </c>
      <c r="H19" s="10" t="s">
        <v>35</v>
      </c>
      <c r="I19" s="10" t="s">
        <v>36</v>
      </c>
      <c r="J19" s="10" t="s">
        <v>37</v>
      </c>
      <c r="K19" s="10" t="s">
        <v>38</v>
      </c>
      <c r="L19" s="10" t="s">
        <v>39</v>
      </c>
      <c r="M19" s="10" t="s">
        <v>216</v>
      </c>
      <c r="N19" s="10">
        <v>56</v>
      </c>
      <c r="O19" s="43">
        <f>P19/N19</f>
        <v>135.71428571428572</v>
      </c>
      <c r="P19" s="43">
        <v>7600</v>
      </c>
      <c r="Q19" s="16" t="s">
        <v>41</v>
      </c>
      <c r="R19" s="16"/>
    </row>
    <row r="20" spans="1:18" s="4" customFormat="1" ht="76.5" customHeight="1" x14ac:dyDescent="0.25">
      <c r="A20" s="10">
        <v>2</v>
      </c>
      <c r="B20" s="15" t="s">
        <v>29</v>
      </c>
      <c r="C20" s="10" t="s">
        <v>42</v>
      </c>
      <c r="D20" s="10" t="s">
        <v>43</v>
      </c>
      <c r="E20" s="10" t="s">
        <v>44</v>
      </c>
      <c r="F20" s="10" t="s">
        <v>45</v>
      </c>
      <c r="G20" s="10" t="s">
        <v>34</v>
      </c>
      <c r="H20" s="10" t="s">
        <v>35</v>
      </c>
      <c r="I20" s="10" t="s">
        <v>36</v>
      </c>
      <c r="J20" s="10" t="s">
        <v>37</v>
      </c>
      <c r="K20" s="10" t="s">
        <v>38</v>
      </c>
      <c r="L20" s="10" t="s">
        <v>39</v>
      </c>
      <c r="M20" s="10" t="s">
        <v>217</v>
      </c>
      <c r="N20" s="10">
        <v>1</v>
      </c>
      <c r="O20" s="43">
        <f t="shared" ref="O20:O56" si="0">P20/N20</f>
        <v>7584.82</v>
      </c>
      <c r="P20" s="43">
        <v>7584.82</v>
      </c>
      <c r="Q20" s="16" t="s">
        <v>41</v>
      </c>
      <c r="R20" s="16"/>
    </row>
    <row r="21" spans="1:18" s="4" customFormat="1" ht="85.5" customHeight="1" x14ac:dyDescent="0.25">
      <c r="A21" s="10">
        <v>3</v>
      </c>
      <c r="B21" s="15" t="s">
        <v>29</v>
      </c>
      <c r="C21" s="10" t="s">
        <v>42</v>
      </c>
      <c r="D21" s="10" t="s">
        <v>43</v>
      </c>
      <c r="E21" s="10" t="s">
        <v>44</v>
      </c>
      <c r="F21" s="10" t="s">
        <v>46</v>
      </c>
      <c r="G21" s="10" t="s">
        <v>34</v>
      </c>
      <c r="H21" s="10" t="s">
        <v>35</v>
      </c>
      <c r="I21" s="10" t="s">
        <v>36</v>
      </c>
      <c r="J21" s="10" t="s">
        <v>37</v>
      </c>
      <c r="K21" s="10" t="s">
        <v>38</v>
      </c>
      <c r="L21" s="10" t="s">
        <v>39</v>
      </c>
      <c r="M21" s="10" t="s">
        <v>217</v>
      </c>
      <c r="N21" s="10">
        <v>1</v>
      </c>
      <c r="O21" s="43">
        <f t="shared" si="0"/>
        <v>2855.36</v>
      </c>
      <c r="P21" s="43">
        <v>2855.36</v>
      </c>
      <c r="Q21" s="16" t="s">
        <v>41</v>
      </c>
      <c r="R21" s="16"/>
    </row>
    <row r="22" spans="1:18" s="4" customFormat="1" ht="89.25" customHeight="1" x14ac:dyDescent="0.25">
      <c r="A22" s="10">
        <v>4</v>
      </c>
      <c r="B22" s="15" t="s">
        <v>29</v>
      </c>
      <c r="C22" s="10" t="s">
        <v>47</v>
      </c>
      <c r="D22" s="10" t="s">
        <v>48</v>
      </c>
      <c r="E22" s="10" t="s">
        <v>49</v>
      </c>
      <c r="F22" s="10" t="s">
        <v>50</v>
      </c>
      <c r="G22" s="10" t="s">
        <v>34</v>
      </c>
      <c r="H22" s="10" t="s">
        <v>35</v>
      </c>
      <c r="I22" s="10" t="s">
        <v>36</v>
      </c>
      <c r="J22" s="10" t="s">
        <v>37</v>
      </c>
      <c r="K22" s="10" t="s">
        <v>38</v>
      </c>
      <c r="L22" s="10" t="s">
        <v>39</v>
      </c>
      <c r="M22" s="10" t="s">
        <v>217</v>
      </c>
      <c r="N22" s="10">
        <v>168</v>
      </c>
      <c r="O22" s="43">
        <f t="shared" si="0"/>
        <v>19.642857142857142</v>
      </c>
      <c r="P22" s="43">
        <v>3300</v>
      </c>
      <c r="Q22" s="16" t="s">
        <v>41</v>
      </c>
      <c r="R22" s="16"/>
    </row>
    <row r="23" spans="1:18" s="4" customFormat="1" ht="78" customHeight="1" x14ac:dyDescent="0.25">
      <c r="A23" s="10">
        <v>5</v>
      </c>
      <c r="B23" s="15" t="s">
        <v>29</v>
      </c>
      <c r="C23" s="17" t="s">
        <v>51</v>
      </c>
      <c r="D23" s="17" t="s">
        <v>52</v>
      </c>
      <c r="E23" s="17" t="s">
        <v>53</v>
      </c>
      <c r="F23" s="17" t="s">
        <v>54</v>
      </c>
      <c r="G23" s="10" t="s">
        <v>34</v>
      </c>
      <c r="H23" s="10" t="s">
        <v>35</v>
      </c>
      <c r="I23" s="10" t="s">
        <v>36</v>
      </c>
      <c r="J23" s="10" t="s">
        <v>37</v>
      </c>
      <c r="K23" s="10" t="s">
        <v>38</v>
      </c>
      <c r="L23" s="10" t="s">
        <v>39</v>
      </c>
      <c r="M23" s="10" t="s">
        <v>218</v>
      </c>
      <c r="N23" s="10">
        <v>56</v>
      </c>
      <c r="O23" s="43">
        <f t="shared" si="0"/>
        <v>154.46428571428572</v>
      </c>
      <c r="P23" s="43">
        <v>8650</v>
      </c>
      <c r="Q23" s="16" t="s">
        <v>41</v>
      </c>
      <c r="R23" s="16"/>
    </row>
    <row r="24" spans="1:18" s="4" customFormat="1" ht="75" customHeight="1" x14ac:dyDescent="0.25">
      <c r="A24" s="10">
        <v>6</v>
      </c>
      <c r="B24" s="15" t="s">
        <v>29</v>
      </c>
      <c r="C24" s="10" t="s">
        <v>55</v>
      </c>
      <c r="D24" s="10" t="s">
        <v>56</v>
      </c>
      <c r="E24" s="10" t="s">
        <v>57</v>
      </c>
      <c r="F24" s="10" t="s">
        <v>58</v>
      </c>
      <c r="G24" s="10" t="s">
        <v>34</v>
      </c>
      <c r="H24" s="10" t="s">
        <v>35</v>
      </c>
      <c r="I24" s="10" t="s">
        <v>36</v>
      </c>
      <c r="J24" s="10" t="s">
        <v>37</v>
      </c>
      <c r="K24" s="10" t="s">
        <v>38</v>
      </c>
      <c r="L24" s="10" t="s">
        <v>39</v>
      </c>
      <c r="M24" s="10" t="s">
        <v>216</v>
      </c>
      <c r="N24" s="10">
        <v>1344</v>
      </c>
      <c r="O24" s="43">
        <f t="shared" si="0"/>
        <v>1200.8928571428571</v>
      </c>
      <c r="P24" s="43">
        <v>1614000</v>
      </c>
      <c r="Q24" s="16" t="s">
        <v>41</v>
      </c>
      <c r="R24" s="16"/>
    </row>
    <row r="25" spans="1:18" s="4" customFormat="1" ht="88.5" customHeight="1" x14ac:dyDescent="0.25">
      <c r="A25" s="10">
        <v>7</v>
      </c>
      <c r="B25" s="15" t="s">
        <v>29</v>
      </c>
      <c r="C25" s="10" t="s">
        <v>55</v>
      </c>
      <c r="D25" s="10" t="s">
        <v>56</v>
      </c>
      <c r="E25" s="10" t="s">
        <v>57</v>
      </c>
      <c r="F25" s="10" t="s">
        <v>59</v>
      </c>
      <c r="G25" s="10" t="s">
        <v>34</v>
      </c>
      <c r="H25" s="10" t="s">
        <v>35</v>
      </c>
      <c r="I25" s="10" t="s">
        <v>36</v>
      </c>
      <c r="J25" s="10" t="s">
        <v>37</v>
      </c>
      <c r="K25" s="10" t="s">
        <v>38</v>
      </c>
      <c r="L25" s="10" t="s">
        <v>39</v>
      </c>
      <c r="M25" s="10" t="s">
        <v>216</v>
      </c>
      <c r="N25" s="10">
        <v>20</v>
      </c>
      <c r="O25" s="43">
        <f t="shared" si="0"/>
        <v>2185.7145</v>
      </c>
      <c r="P25" s="43">
        <v>43714.29</v>
      </c>
      <c r="Q25" s="16" t="s">
        <v>41</v>
      </c>
      <c r="R25" s="16"/>
    </row>
    <row r="26" spans="1:18" s="4" customFormat="1" ht="88.5" customHeight="1" x14ac:dyDescent="0.25">
      <c r="A26" s="10">
        <v>8</v>
      </c>
      <c r="B26" s="15" t="s">
        <v>29</v>
      </c>
      <c r="C26" s="10" t="s">
        <v>55</v>
      </c>
      <c r="D26" s="10" t="s">
        <v>56</v>
      </c>
      <c r="E26" s="10" t="s">
        <v>60</v>
      </c>
      <c r="F26" s="10" t="s">
        <v>61</v>
      </c>
      <c r="G26" s="10" t="s">
        <v>34</v>
      </c>
      <c r="H26" s="10" t="s">
        <v>35</v>
      </c>
      <c r="I26" s="10" t="s">
        <v>36</v>
      </c>
      <c r="J26" s="10" t="s">
        <v>37</v>
      </c>
      <c r="K26" s="10" t="s">
        <v>38</v>
      </c>
      <c r="L26" s="10" t="s">
        <v>39</v>
      </c>
      <c r="M26" s="10" t="s">
        <v>219</v>
      </c>
      <c r="N26" s="10">
        <v>40</v>
      </c>
      <c r="O26" s="43">
        <f t="shared" si="0"/>
        <v>2275</v>
      </c>
      <c r="P26" s="43">
        <v>91000</v>
      </c>
      <c r="Q26" s="16" t="s">
        <v>41</v>
      </c>
      <c r="R26" s="16"/>
    </row>
    <row r="27" spans="1:18" s="4" customFormat="1" ht="88.5" customHeight="1" x14ac:dyDescent="0.25">
      <c r="A27" s="10">
        <v>9</v>
      </c>
      <c r="B27" s="15" t="s">
        <v>29</v>
      </c>
      <c r="C27" s="10" t="s">
        <v>55</v>
      </c>
      <c r="D27" s="10" t="s">
        <v>56</v>
      </c>
      <c r="E27" s="10" t="s">
        <v>60</v>
      </c>
      <c r="F27" s="10" t="s">
        <v>62</v>
      </c>
      <c r="G27" s="10" t="s">
        <v>34</v>
      </c>
      <c r="H27" s="10" t="s">
        <v>35</v>
      </c>
      <c r="I27" s="10" t="s">
        <v>36</v>
      </c>
      <c r="J27" s="10" t="s">
        <v>37</v>
      </c>
      <c r="K27" s="10" t="s">
        <v>38</v>
      </c>
      <c r="L27" s="10" t="s">
        <v>39</v>
      </c>
      <c r="M27" s="10" t="s">
        <v>216</v>
      </c>
      <c r="N27" s="10">
        <v>20</v>
      </c>
      <c r="O27" s="43">
        <f t="shared" si="0"/>
        <v>3078.5715</v>
      </c>
      <c r="P27" s="43">
        <v>61571.43</v>
      </c>
      <c r="Q27" s="16" t="s">
        <v>41</v>
      </c>
      <c r="R27" s="16"/>
    </row>
    <row r="28" spans="1:18" s="4" customFormat="1" ht="88.5" customHeight="1" x14ac:dyDescent="0.25">
      <c r="A28" s="10">
        <v>10</v>
      </c>
      <c r="B28" s="15" t="s">
        <v>29</v>
      </c>
      <c r="C28" s="10" t="s">
        <v>63</v>
      </c>
      <c r="D28" s="10" t="s">
        <v>64</v>
      </c>
      <c r="E28" s="10" t="s">
        <v>65</v>
      </c>
      <c r="F28" s="10" t="s">
        <v>66</v>
      </c>
      <c r="G28" s="10" t="s">
        <v>34</v>
      </c>
      <c r="H28" s="10" t="s">
        <v>35</v>
      </c>
      <c r="I28" s="10" t="s">
        <v>36</v>
      </c>
      <c r="J28" s="10" t="s">
        <v>37</v>
      </c>
      <c r="K28" s="10" t="s">
        <v>38</v>
      </c>
      <c r="L28" s="10" t="s">
        <v>39</v>
      </c>
      <c r="M28" s="10" t="s">
        <v>40</v>
      </c>
      <c r="N28" s="10">
        <v>280</v>
      </c>
      <c r="O28" s="43">
        <f t="shared" si="0"/>
        <v>47.321428571428569</v>
      </c>
      <c r="P28" s="43">
        <v>13250</v>
      </c>
      <c r="Q28" s="16" t="s">
        <v>41</v>
      </c>
      <c r="R28" s="16"/>
    </row>
    <row r="29" spans="1:18" s="4" customFormat="1" ht="88.5" customHeight="1" x14ac:dyDescent="0.25">
      <c r="A29" s="10">
        <v>11</v>
      </c>
      <c r="B29" s="15" t="s">
        <v>29</v>
      </c>
      <c r="C29" s="10" t="s">
        <v>67</v>
      </c>
      <c r="D29" s="10" t="s">
        <v>68</v>
      </c>
      <c r="E29" s="10" t="s">
        <v>69</v>
      </c>
      <c r="F29" s="10" t="s">
        <v>70</v>
      </c>
      <c r="G29" s="10" t="s">
        <v>34</v>
      </c>
      <c r="H29" s="10" t="s">
        <v>35</v>
      </c>
      <c r="I29" s="10" t="s">
        <v>36</v>
      </c>
      <c r="J29" s="10" t="s">
        <v>37</v>
      </c>
      <c r="K29" s="10" t="s">
        <v>38</v>
      </c>
      <c r="L29" s="10" t="s">
        <v>39</v>
      </c>
      <c r="M29" s="10" t="s">
        <v>40</v>
      </c>
      <c r="N29" s="10">
        <v>112</v>
      </c>
      <c r="O29" s="43">
        <f t="shared" si="0"/>
        <v>50.892857142857146</v>
      </c>
      <c r="P29" s="43">
        <v>5700</v>
      </c>
      <c r="Q29" s="16" t="s">
        <v>41</v>
      </c>
      <c r="R29" s="16"/>
    </row>
    <row r="30" spans="1:18" s="4" customFormat="1" ht="88.5" customHeight="1" x14ac:dyDescent="0.25">
      <c r="A30" s="10">
        <v>12</v>
      </c>
      <c r="B30" s="15" t="s">
        <v>29</v>
      </c>
      <c r="C30" s="10" t="s">
        <v>71</v>
      </c>
      <c r="D30" s="10" t="s">
        <v>68</v>
      </c>
      <c r="E30" s="10" t="s">
        <v>72</v>
      </c>
      <c r="F30" s="10" t="s">
        <v>73</v>
      </c>
      <c r="G30" s="10" t="s">
        <v>34</v>
      </c>
      <c r="H30" s="10" t="s">
        <v>35</v>
      </c>
      <c r="I30" s="10" t="s">
        <v>36</v>
      </c>
      <c r="J30" s="10" t="s">
        <v>37</v>
      </c>
      <c r="K30" s="10" t="s">
        <v>38</v>
      </c>
      <c r="L30" s="10" t="s">
        <v>39</v>
      </c>
      <c r="M30" s="10" t="s">
        <v>40</v>
      </c>
      <c r="N30" s="10">
        <v>24</v>
      </c>
      <c r="O30" s="43">
        <f t="shared" si="0"/>
        <v>1561.6070833333333</v>
      </c>
      <c r="P30" s="43">
        <v>37478.57</v>
      </c>
      <c r="Q30" s="16" t="s">
        <v>41</v>
      </c>
      <c r="R30" s="16"/>
    </row>
    <row r="31" spans="1:18" s="4" customFormat="1" ht="88.5" customHeight="1" x14ac:dyDescent="0.25">
      <c r="A31" s="10">
        <v>13</v>
      </c>
      <c r="B31" s="15" t="s">
        <v>29</v>
      </c>
      <c r="C31" s="10" t="s">
        <v>74</v>
      </c>
      <c r="D31" s="10" t="s">
        <v>75</v>
      </c>
      <c r="E31" s="10" t="s">
        <v>76</v>
      </c>
      <c r="F31" s="10" t="s">
        <v>77</v>
      </c>
      <c r="G31" s="10" t="s">
        <v>34</v>
      </c>
      <c r="H31" s="10" t="s">
        <v>35</v>
      </c>
      <c r="I31" s="10" t="s">
        <v>36</v>
      </c>
      <c r="J31" s="10" t="s">
        <v>37</v>
      </c>
      <c r="K31" s="10" t="s">
        <v>38</v>
      </c>
      <c r="L31" s="10" t="s">
        <v>39</v>
      </c>
      <c r="M31" s="10" t="s">
        <v>78</v>
      </c>
      <c r="N31" s="18">
        <v>112</v>
      </c>
      <c r="O31" s="43">
        <f t="shared" si="0"/>
        <v>12.675357142857143</v>
      </c>
      <c r="P31" s="43">
        <v>1419.64</v>
      </c>
      <c r="Q31" s="16" t="s">
        <v>41</v>
      </c>
      <c r="R31" s="16"/>
    </row>
    <row r="32" spans="1:18" s="4" customFormat="1" ht="88.5" customHeight="1" x14ac:dyDescent="0.25">
      <c r="A32" s="10">
        <v>14</v>
      </c>
      <c r="B32" s="15" t="s">
        <v>29</v>
      </c>
      <c r="C32" s="10" t="s">
        <v>74</v>
      </c>
      <c r="D32" s="10" t="s">
        <v>75</v>
      </c>
      <c r="E32" s="10" t="s">
        <v>76</v>
      </c>
      <c r="F32" s="10" t="s">
        <v>79</v>
      </c>
      <c r="G32" s="10" t="s">
        <v>34</v>
      </c>
      <c r="H32" s="10" t="s">
        <v>35</v>
      </c>
      <c r="I32" s="10" t="s">
        <v>36</v>
      </c>
      <c r="J32" s="10" t="s">
        <v>37</v>
      </c>
      <c r="K32" s="10" t="s">
        <v>38</v>
      </c>
      <c r="L32" s="10" t="s">
        <v>39</v>
      </c>
      <c r="M32" s="10" t="s">
        <v>78</v>
      </c>
      <c r="N32" s="18">
        <v>112</v>
      </c>
      <c r="O32" s="43">
        <f t="shared" si="0"/>
        <v>116.23080357142858</v>
      </c>
      <c r="P32" s="43">
        <v>13017.85</v>
      </c>
      <c r="Q32" s="16" t="s">
        <v>41</v>
      </c>
      <c r="R32" s="16"/>
    </row>
    <row r="33" spans="1:18" s="4" customFormat="1" ht="88.5" customHeight="1" x14ac:dyDescent="0.25">
      <c r="A33" s="10">
        <v>15</v>
      </c>
      <c r="B33" s="15" t="s">
        <v>29</v>
      </c>
      <c r="C33" s="10" t="s">
        <v>74</v>
      </c>
      <c r="D33" s="10" t="s">
        <v>75</v>
      </c>
      <c r="E33" s="10" t="s">
        <v>76</v>
      </c>
      <c r="F33" s="10" t="s">
        <v>80</v>
      </c>
      <c r="G33" s="10" t="s">
        <v>34</v>
      </c>
      <c r="H33" s="10" t="s">
        <v>35</v>
      </c>
      <c r="I33" s="10" t="s">
        <v>36</v>
      </c>
      <c r="J33" s="10" t="s">
        <v>37</v>
      </c>
      <c r="K33" s="10" t="s">
        <v>38</v>
      </c>
      <c r="L33" s="10" t="s">
        <v>39</v>
      </c>
      <c r="M33" s="10" t="s">
        <v>78</v>
      </c>
      <c r="N33" s="18">
        <v>112</v>
      </c>
      <c r="O33" s="43">
        <f t="shared" si="0"/>
        <v>40.178571428571431</v>
      </c>
      <c r="P33" s="43">
        <v>4500</v>
      </c>
      <c r="Q33" s="16" t="s">
        <v>41</v>
      </c>
      <c r="R33" s="16"/>
    </row>
    <row r="34" spans="1:18" s="4" customFormat="1" ht="88.5" customHeight="1" x14ac:dyDescent="0.25">
      <c r="A34" s="10">
        <v>16</v>
      </c>
      <c r="B34" s="15" t="s">
        <v>29</v>
      </c>
      <c r="C34" s="10" t="s">
        <v>81</v>
      </c>
      <c r="D34" s="10" t="s">
        <v>82</v>
      </c>
      <c r="E34" s="10" t="s">
        <v>83</v>
      </c>
      <c r="F34" s="10" t="s">
        <v>84</v>
      </c>
      <c r="G34" s="10" t="s">
        <v>34</v>
      </c>
      <c r="H34" s="10" t="s">
        <v>35</v>
      </c>
      <c r="I34" s="10" t="s">
        <v>36</v>
      </c>
      <c r="J34" s="10" t="s">
        <v>37</v>
      </c>
      <c r="K34" s="10" t="s">
        <v>38</v>
      </c>
      <c r="L34" s="10" t="s">
        <v>39</v>
      </c>
      <c r="M34" s="10" t="s">
        <v>78</v>
      </c>
      <c r="N34" s="10">
        <v>112</v>
      </c>
      <c r="O34" s="43">
        <f t="shared" si="0"/>
        <v>66.964285714285708</v>
      </c>
      <c r="P34" s="43">
        <v>7500</v>
      </c>
      <c r="Q34" s="16" t="s">
        <v>41</v>
      </c>
      <c r="R34" s="16"/>
    </row>
    <row r="35" spans="1:18" s="4" customFormat="1" ht="88.5" customHeight="1" x14ac:dyDescent="0.25">
      <c r="A35" s="10">
        <v>17</v>
      </c>
      <c r="B35" s="15" t="s">
        <v>29</v>
      </c>
      <c r="C35" s="10" t="s">
        <v>85</v>
      </c>
      <c r="D35" s="10" t="s">
        <v>86</v>
      </c>
      <c r="E35" s="10" t="s">
        <v>87</v>
      </c>
      <c r="F35" s="10" t="s">
        <v>88</v>
      </c>
      <c r="G35" s="10" t="s">
        <v>34</v>
      </c>
      <c r="H35" s="10" t="s">
        <v>35</v>
      </c>
      <c r="I35" s="10" t="s">
        <v>36</v>
      </c>
      <c r="J35" s="10" t="s">
        <v>37</v>
      </c>
      <c r="K35" s="10" t="s">
        <v>38</v>
      </c>
      <c r="L35" s="10" t="s">
        <v>39</v>
      </c>
      <c r="M35" s="10" t="s">
        <v>218</v>
      </c>
      <c r="N35" s="10">
        <v>112</v>
      </c>
      <c r="O35" s="43">
        <f t="shared" si="0"/>
        <v>25.811160714285712</v>
      </c>
      <c r="P35" s="43">
        <v>2890.85</v>
      </c>
      <c r="Q35" s="16" t="s">
        <v>41</v>
      </c>
      <c r="R35" s="16"/>
    </row>
    <row r="36" spans="1:18" s="4" customFormat="1" ht="88.5" customHeight="1" x14ac:dyDescent="0.25">
      <c r="A36" s="10">
        <v>18</v>
      </c>
      <c r="B36" s="15" t="s">
        <v>29</v>
      </c>
      <c r="C36" s="10" t="s">
        <v>89</v>
      </c>
      <c r="D36" s="10" t="s">
        <v>86</v>
      </c>
      <c r="E36" s="10" t="s">
        <v>90</v>
      </c>
      <c r="F36" s="10" t="s">
        <v>91</v>
      </c>
      <c r="G36" s="10" t="s">
        <v>34</v>
      </c>
      <c r="H36" s="10" t="s">
        <v>35</v>
      </c>
      <c r="I36" s="10" t="s">
        <v>36</v>
      </c>
      <c r="J36" s="10" t="s">
        <v>37</v>
      </c>
      <c r="K36" s="10" t="s">
        <v>38</v>
      </c>
      <c r="L36" s="10" t="s">
        <v>39</v>
      </c>
      <c r="M36" s="10" t="s">
        <v>218</v>
      </c>
      <c r="N36" s="10">
        <v>112</v>
      </c>
      <c r="O36" s="43">
        <f t="shared" si="0"/>
        <v>37.069464285714282</v>
      </c>
      <c r="P36" s="43">
        <v>4151.78</v>
      </c>
      <c r="Q36" s="16" t="s">
        <v>41</v>
      </c>
      <c r="R36" s="16"/>
    </row>
    <row r="37" spans="1:18" s="4" customFormat="1" ht="88.5" customHeight="1" x14ac:dyDescent="0.25">
      <c r="A37" s="10">
        <v>19</v>
      </c>
      <c r="B37" s="15" t="s">
        <v>29</v>
      </c>
      <c r="C37" s="10" t="s">
        <v>92</v>
      </c>
      <c r="D37" s="10" t="s">
        <v>86</v>
      </c>
      <c r="E37" s="10" t="s">
        <v>93</v>
      </c>
      <c r="F37" s="10" t="s">
        <v>94</v>
      </c>
      <c r="G37" s="10" t="s">
        <v>34</v>
      </c>
      <c r="H37" s="10" t="s">
        <v>35</v>
      </c>
      <c r="I37" s="10" t="s">
        <v>36</v>
      </c>
      <c r="J37" s="10" t="s">
        <v>37</v>
      </c>
      <c r="K37" s="10" t="s">
        <v>38</v>
      </c>
      <c r="L37" s="10" t="s">
        <v>39</v>
      </c>
      <c r="M37" s="10" t="s">
        <v>218</v>
      </c>
      <c r="N37" s="10">
        <v>168</v>
      </c>
      <c r="O37" s="43">
        <f t="shared" si="0"/>
        <v>16.666666666666668</v>
      </c>
      <c r="P37" s="43">
        <v>2800</v>
      </c>
      <c r="Q37" s="16" t="s">
        <v>41</v>
      </c>
      <c r="R37" s="16"/>
    </row>
    <row r="38" spans="1:18" s="4" customFormat="1" ht="88.5" customHeight="1" x14ac:dyDescent="0.25">
      <c r="A38" s="10">
        <v>20</v>
      </c>
      <c r="B38" s="15" t="s">
        <v>29</v>
      </c>
      <c r="C38" s="10" t="s">
        <v>85</v>
      </c>
      <c r="D38" s="10" t="s">
        <v>86</v>
      </c>
      <c r="E38" s="10" t="s">
        <v>95</v>
      </c>
      <c r="F38" s="10" t="s">
        <v>96</v>
      </c>
      <c r="G38" s="10" t="s">
        <v>34</v>
      </c>
      <c r="H38" s="10" t="s">
        <v>35</v>
      </c>
      <c r="I38" s="10" t="s">
        <v>36</v>
      </c>
      <c r="J38" s="10" t="s">
        <v>37</v>
      </c>
      <c r="K38" s="10" t="s">
        <v>38</v>
      </c>
      <c r="L38" s="10" t="s">
        <v>39</v>
      </c>
      <c r="M38" s="10" t="s">
        <v>218</v>
      </c>
      <c r="N38" s="10">
        <v>224</v>
      </c>
      <c r="O38" s="43">
        <f t="shared" si="0"/>
        <v>8.9285714285714288</v>
      </c>
      <c r="P38" s="43">
        <v>2000</v>
      </c>
      <c r="Q38" s="16" t="s">
        <v>41</v>
      </c>
      <c r="R38" s="16"/>
    </row>
    <row r="39" spans="1:18" s="4" customFormat="1" ht="88.5" customHeight="1" x14ac:dyDescent="0.25">
      <c r="A39" s="10">
        <v>21</v>
      </c>
      <c r="B39" s="15" t="s">
        <v>29</v>
      </c>
      <c r="C39" s="17" t="s">
        <v>97</v>
      </c>
      <c r="D39" s="17" t="s">
        <v>98</v>
      </c>
      <c r="E39" s="17" t="s">
        <v>99</v>
      </c>
      <c r="F39" s="10" t="s">
        <v>100</v>
      </c>
      <c r="G39" s="10" t="s">
        <v>34</v>
      </c>
      <c r="H39" s="10" t="s">
        <v>35</v>
      </c>
      <c r="I39" s="10" t="s">
        <v>36</v>
      </c>
      <c r="J39" s="10" t="s">
        <v>37</v>
      </c>
      <c r="K39" s="10" t="s">
        <v>38</v>
      </c>
      <c r="L39" s="10" t="s">
        <v>39</v>
      </c>
      <c r="M39" s="10" t="s">
        <v>218</v>
      </c>
      <c r="N39" s="10">
        <v>56</v>
      </c>
      <c r="O39" s="43">
        <f t="shared" si="0"/>
        <v>329.83535714285711</v>
      </c>
      <c r="P39" s="43">
        <v>18470.78</v>
      </c>
      <c r="Q39" s="16" t="s">
        <v>41</v>
      </c>
      <c r="R39" s="16"/>
    </row>
    <row r="40" spans="1:18" s="4" customFormat="1" ht="88.5" customHeight="1" x14ac:dyDescent="0.25">
      <c r="A40" s="10">
        <v>22</v>
      </c>
      <c r="B40" s="15" t="s">
        <v>29</v>
      </c>
      <c r="C40" s="17" t="s">
        <v>101</v>
      </c>
      <c r="D40" s="17" t="s">
        <v>98</v>
      </c>
      <c r="E40" s="17" t="s">
        <v>102</v>
      </c>
      <c r="F40" s="10" t="s">
        <v>103</v>
      </c>
      <c r="G40" s="10" t="s">
        <v>34</v>
      </c>
      <c r="H40" s="10" t="s">
        <v>35</v>
      </c>
      <c r="I40" s="10" t="s">
        <v>36</v>
      </c>
      <c r="J40" s="10" t="s">
        <v>37</v>
      </c>
      <c r="K40" s="10" t="s">
        <v>38</v>
      </c>
      <c r="L40" s="10" t="s">
        <v>39</v>
      </c>
      <c r="M40" s="10" t="s">
        <v>218</v>
      </c>
      <c r="N40" s="10">
        <v>112</v>
      </c>
      <c r="O40" s="43">
        <f t="shared" si="0"/>
        <v>310.71741071428568</v>
      </c>
      <c r="P40" s="43">
        <v>34800.35</v>
      </c>
      <c r="Q40" s="16" t="s">
        <v>41</v>
      </c>
      <c r="R40" s="16"/>
    </row>
    <row r="41" spans="1:18" s="4" customFormat="1" ht="88.5" customHeight="1" x14ac:dyDescent="0.25">
      <c r="A41" s="10">
        <v>23</v>
      </c>
      <c r="B41" s="15" t="s">
        <v>29</v>
      </c>
      <c r="C41" s="17" t="s">
        <v>104</v>
      </c>
      <c r="D41" s="17" t="s">
        <v>105</v>
      </c>
      <c r="E41" s="17" t="s">
        <v>106</v>
      </c>
      <c r="F41" s="19" t="s">
        <v>229</v>
      </c>
      <c r="G41" s="10" t="s">
        <v>34</v>
      </c>
      <c r="H41" s="10" t="s">
        <v>35</v>
      </c>
      <c r="I41" s="10" t="s">
        <v>36</v>
      </c>
      <c r="J41" s="10" t="s">
        <v>37</v>
      </c>
      <c r="K41" s="10" t="s">
        <v>38</v>
      </c>
      <c r="L41" s="10" t="s">
        <v>39</v>
      </c>
      <c r="M41" s="10" t="s">
        <v>40</v>
      </c>
      <c r="N41" s="10">
        <v>56</v>
      </c>
      <c r="O41" s="43">
        <f t="shared" si="0"/>
        <v>465.88</v>
      </c>
      <c r="P41" s="43">
        <v>26089.279999999999</v>
      </c>
      <c r="Q41" s="16" t="s">
        <v>41</v>
      </c>
      <c r="R41" s="16"/>
    </row>
    <row r="42" spans="1:18" s="4" customFormat="1" ht="88.5" customHeight="1" x14ac:dyDescent="0.25">
      <c r="A42" s="10">
        <v>24</v>
      </c>
      <c r="B42" s="15" t="s">
        <v>29</v>
      </c>
      <c r="C42" s="17" t="s">
        <v>104</v>
      </c>
      <c r="D42" s="17" t="s">
        <v>105</v>
      </c>
      <c r="E42" s="17" t="s">
        <v>106</v>
      </c>
      <c r="F42" s="19" t="s">
        <v>230</v>
      </c>
      <c r="G42" s="10" t="s">
        <v>34</v>
      </c>
      <c r="H42" s="10" t="s">
        <v>35</v>
      </c>
      <c r="I42" s="10" t="s">
        <v>36</v>
      </c>
      <c r="J42" s="10" t="s">
        <v>37</v>
      </c>
      <c r="K42" s="10" t="s">
        <v>38</v>
      </c>
      <c r="L42" s="10" t="s">
        <v>39</v>
      </c>
      <c r="M42" s="10" t="s">
        <v>40</v>
      </c>
      <c r="N42" s="10">
        <v>56</v>
      </c>
      <c r="O42" s="43">
        <f t="shared" si="0"/>
        <v>441.72499999999997</v>
      </c>
      <c r="P42" s="43">
        <v>24736.6</v>
      </c>
      <c r="Q42" s="16" t="s">
        <v>41</v>
      </c>
      <c r="R42" s="16"/>
    </row>
    <row r="43" spans="1:18" s="4" customFormat="1" ht="88.5" customHeight="1" x14ac:dyDescent="0.25">
      <c r="A43" s="10">
        <v>25</v>
      </c>
      <c r="B43" s="15" t="s">
        <v>29</v>
      </c>
      <c r="C43" s="17" t="s">
        <v>107</v>
      </c>
      <c r="D43" s="17" t="s">
        <v>108</v>
      </c>
      <c r="E43" s="17" t="s">
        <v>109</v>
      </c>
      <c r="F43" s="17" t="s">
        <v>110</v>
      </c>
      <c r="G43" s="10" t="s">
        <v>34</v>
      </c>
      <c r="H43" s="10" t="s">
        <v>35</v>
      </c>
      <c r="I43" s="10" t="s">
        <v>36</v>
      </c>
      <c r="J43" s="10" t="s">
        <v>37</v>
      </c>
      <c r="K43" s="10" t="s">
        <v>38</v>
      </c>
      <c r="L43" s="10" t="s">
        <v>39</v>
      </c>
      <c r="M43" s="10" t="s">
        <v>40</v>
      </c>
      <c r="N43" s="10">
        <v>112</v>
      </c>
      <c r="O43" s="43">
        <f t="shared" si="0"/>
        <v>58.195089285714289</v>
      </c>
      <c r="P43" s="43">
        <v>6517.85</v>
      </c>
      <c r="Q43" s="16" t="s">
        <v>41</v>
      </c>
      <c r="R43" s="16"/>
    </row>
    <row r="44" spans="1:18" s="4" customFormat="1" ht="88.5" customHeight="1" x14ac:dyDescent="0.25">
      <c r="A44" s="10">
        <v>26</v>
      </c>
      <c r="B44" s="15" t="s">
        <v>29</v>
      </c>
      <c r="C44" s="17" t="s">
        <v>111</v>
      </c>
      <c r="D44" s="17" t="s">
        <v>112</v>
      </c>
      <c r="E44" s="17" t="s">
        <v>113</v>
      </c>
      <c r="F44" s="17" t="s">
        <v>114</v>
      </c>
      <c r="G44" s="10" t="s">
        <v>34</v>
      </c>
      <c r="H44" s="10" t="s">
        <v>35</v>
      </c>
      <c r="I44" s="10" t="s">
        <v>36</v>
      </c>
      <c r="J44" s="10" t="s">
        <v>37</v>
      </c>
      <c r="K44" s="10" t="s">
        <v>38</v>
      </c>
      <c r="L44" s="10" t="s">
        <v>39</v>
      </c>
      <c r="M44" s="10" t="s">
        <v>218</v>
      </c>
      <c r="N44" s="10">
        <v>280</v>
      </c>
      <c r="O44" s="43">
        <f t="shared" si="0"/>
        <v>48.928571428571431</v>
      </c>
      <c r="P44" s="43">
        <v>13700</v>
      </c>
      <c r="Q44" s="16" t="s">
        <v>41</v>
      </c>
      <c r="R44" s="16"/>
    </row>
    <row r="45" spans="1:18" s="4" customFormat="1" ht="88.5" customHeight="1" x14ac:dyDescent="0.25">
      <c r="A45" s="10">
        <v>27</v>
      </c>
      <c r="B45" s="15" t="s">
        <v>29</v>
      </c>
      <c r="C45" s="17" t="s">
        <v>111</v>
      </c>
      <c r="D45" s="17" t="s">
        <v>112</v>
      </c>
      <c r="E45" s="17" t="s">
        <v>113</v>
      </c>
      <c r="F45" s="17" t="s">
        <v>231</v>
      </c>
      <c r="G45" s="10" t="s">
        <v>34</v>
      </c>
      <c r="H45" s="10" t="s">
        <v>35</v>
      </c>
      <c r="I45" s="10" t="s">
        <v>36</v>
      </c>
      <c r="J45" s="10" t="s">
        <v>37</v>
      </c>
      <c r="K45" s="10" t="s">
        <v>38</v>
      </c>
      <c r="L45" s="10" t="s">
        <v>39</v>
      </c>
      <c r="M45" s="10" t="s">
        <v>218</v>
      </c>
      <c r="N45" s="10">
        <v>280</v>
      </c>
      <c r="O45" s="43">
        <f t="shared" si="0"/>
        <v>16.549714285714288</v>
      </c>
      <c r="P45" s="43">
        <v>4633.92</v>
      </c>
      <c r="Q45" s="16" t="s">
        <v>41</v>
      </c>
      <c r="R45" s="16"/>
    </row>
    <row r="46" spans="1:18" s="4" customFormat="1" ht="88.5" customHeight="1" x14ac:dyDescent="0.25">
      <c r="A46" s="10">
        <v>28</v>
      </c>
      <c r="B46" s="15" t="s">
        <v>29</v>
      </c>
      <c r="C46" s="17" t="s">
        <v>115</v>
      </c>
      <c r="D46" s="17" t="s">
        <v>116</v>
      </c>
      <c r="E46" s="17" t="s">
        <v>117</v>
      </c>
      <c r="F46" s="17" t="s">
        <v>118</v>
      </c>
      <c r="G46" s="10" t="s">
        <v>34</v>
      </c>
      <c r="H46" s="10" t="s">
        <v>35</v>
      </c>
      <c r="I46" s="10" t="s">
        <v>36</v>
      </c>
      <c r="J46" s="10" t="s">
        <v>37</v>
      </c>
      <c r="K46" s="10" t="s">
        <v>38</v>
      </c>
      <c r="L46" s="10" t="s">
        <v>39</v>
      </c>
      <c r="M46" s="10" t="s">
        <v>40</v>
      </c>
      <c r="N46" s="10">
        <v>30</v>
      </c>
      <c r="O46" s="43">
        <f t="shared" si="0"/>
        <v>1024.107</v>
      </c>
      <c r="P46" s="43">
        <v>30723.21</v>
      </c>
      <c r="Q46" s="16" t="s">
        <v>41</v>
      </c>
      <c r="R46" s="16"/>
    </row>
    <row r="47" spans="1:18" s="4" customFormat="1" ht="88.5" customHeight="1" x14ac:dyDescent="0.25">
      <c r="A47" s="10">
        <v>29</v>
      </c>
      <c r="B47" s="15" t="s">
        <v>29</v>
      </c>
      <c r="C47" s="17" t="s">
        <v>119</v>
      </c>
      <c r="D47" s="17" t="s">
        <v>120</v>
      </c>
      <c r="E47" s="17" t="s">
        <v>121</v>
      </c>
      <c r="F47" s="17" t="s">
        <v>122</v>
      </c>
      <c r="G47" s="10" t="s">
        <v>34</v>
      </c>
      <c r="H47" s="10" t="s">
        <v>35</v>
      </c>
      <c r="I47" s="10" t="s">
        <v>36</v>
      </c>
      <c r="J47" s="10" t="s">
        <v>37</v>
      </c>
      <c r="K47" s="10" t="s">
        <v>38</v>
      </c>
      <c r="L47" s="10" t="s">
        <v>39</v>
      </c>
      <c r="M47" s="10" t="s">
        <v>123</v>
      </c>
      <c r="N47" s="10">
        <v>112</v>
      </c>
      <c r="O47" s="43">
        <f t="shared" si="0"/>
        <v>10.809910714285715</v>
      </c>
      <c r="P47" s="43">
        <v>1210.71</v>
      </c>
      <c r="Q47" s="16" t="s">
        <v>41</v>
      </c>
      <c r="R47" s="16"/>
    </row>
    <row r="48" spans="1:18" s="4" customFormat="1" ht="88.5" customHeight="1" x14ac:dyDescent="0.25">
      <c r="A48" s="10">
        <v>30</v>
      </c>
      <c r="B48" s="15" t="s">
        <v>29</v>
      </c>
      <c r="C48" s="10" t="s">
        <v>124</v>
      </c>
      <c r="D48" s="10" t="s">
        <v>125</v>
      </c>
      <c r="E48" s="10" t="s">
        <v>126</v>
      </c>
      <c r="F48" s="10" t="s">
        <v>127</v>
      </c>
      <c r="G48" s="10" t="s">
        <v>34</v>
      </c>
      <c r="H48" s="10" t="s">
        <v>35</v>
      </c>
      <c r="I48" s="10" t="s">
        <v>36</v>
      </c>
      <c r="J48" s="10" t="s">
        <v>37</v>
      </c>
      <c r="K48" s="10" t="s">
        <v>38</v>
      </c>
      <c r="L48" s="10" t="s">
        <v>39</v>
      </c>
      <c r="M48" s="10" t="s">
        <v>40</v>
      </c>
      <c r="N48" s="10">
        <v>280</v>
      </c>
      <c r="O48" s="43">
        <f t="shared" si="0"/>
        <v>22.142857142857142</v>
      </c>
      <c r="P48" s="43">
        <v>6200</v>
      </c>
      <c r="Q48" s="16" t="s">
        <v>41</v>
      </c>
      <c r="R48" s="16"/>
    </row>
    <row r="49" spans="1:18" s="4" customFormat="1" ht="88.5" customHeight="1" x14ac:dyDescent="0.25">
      <c r="A49" s="10">
        <v>31</v>
      </c>
      <c r="B49" s="15" t="s">
        <v>29</v>
      </c>
      <c r="C49" s="10" t="s">
        <v>124</v>
      </c>
      <c r="D49" s="10" t="s">
        <v>125</v>
      </c>
      <c r="E49" s="10" t="s">
        <v>126</v>
      </c>
      <c r="F49" s="10" t="s">
        <v>128</v>
      </c>
      <c r="G49" s="10" t="s">
        <v>34</v>
      </c>
      <c r="H49" s="10" t="s">
        <v>35</v>
      </c>
      <c r="I49" s="10" t="s">
        <v>36</v>
      </c>
      <c r="J49" s="10" t="s">
        <v>37</v>
      </c>
      <c r="K49" s="10" t="s">
        <v>38</v>
      </c>
      <c r="L49" s="10" t="s">
        <v>39</v>
      </c>
      <c r="M49" s="10" t="s">
        <v>40</v>
      </c>
      <c r="N49" s="10">
        <v>280</v>
      </c>
      <c r="O49" s="43">
        <f t="shared" si="0"/>
        <v>12.857142857142858</v>
      </c>
      <c r="P49" s="43">
        <v>3600</v>
      </c>
      <c r="Q49" s="16" t="s">
        <v>41</v>
      </c>
      <c r="R49" s="16"/>
    </row>
    <row r="50" spans="1:18" s="4" customFormat="1" ht="88.5" customHeight="1" x14ac:dyDescent="0.25">
      <c r="A50" s="10">
        <v>32</v>
      </c>
      <c r="B50" s="15" t="s">
        <v>29</v>
      </c>
      <c r="C50" s="17" t="s">
        <v>129</v>
      </c>
      <c r="D50" s="17" t="s">
        <v>130</v>
      </c>
      <c r="E50" s="17" t="s">
        <v>131</v>
      </c>
      <c r="F50" s="17" t="s">
        <v>132</v>
      </c>
      <c r="G50" s="10" t="s">
        <v>34</v>
      </c>
      <c r="H50" s="10" t="s">
        <v>35</v>
      </c>
      <c r="I50" s="10" t="s">
        <v>36</v>
      </c>
      <c r="J50" s="10" t="s">
        <v>37</v>
      </c>
      <c r="K50" s="10" t="s">
        <v>38</v>
      </c>
      <c r="L50" s="10" t="s">
        <v>39</v>
      </c>
      <c r="M50" s="10" t="s">
        <v>40</v>
      </c>
      <c r="N50" s="10">
        <v>112</v>
      </c>
      <c r="O50" s="43">
        <f t="shared" si="0"/>
        <v>30.851339285714285</v>
      </c>
      <c r="P50" s="43">
        <v>3455.35</v>
      </c>
      <c r="Q50" s="16" t="s">
        <v>41</v>
      </c>
      <c r="R50" s="16"/>
    </row>
    <row r="51" spans="1:18" s="4" customFormat="1" ht="88.5" customHeight="1" x14ac:dyDescent="0.25">
      <c r="A51" s="10">
        <v>33</v>
      </c>
      <c r="B51" s="15" t="s">
        <v>29</v>
      </c>
      <c r="C51" s="17" t="s">
        <v>133</v>
      </c>
      <c r="D51" s="17" t="s">
        <v>134</v>
      </c>
      <c r="E51" s="17" t="s">
        <v>135</v>
      </c>
      <c r="F51" s="17" t="s">
        <v>136</v>
      </c>
      <c r="G51" s="10" t="s">
        <v>34</v>
      </c>
      <c r="H51" s="10" t="s">
        <v>35</v>
      </c>
      <c r="I51" s="10" t="s">
        <v>36</v>
      </c>
      <c r="J51" s="10" t="s">
        <v>37</v>
      </c>
      <c r="K51" s="10" t="s">
        <v>38</v>
      </c>
      <c r="L51" s="10" t="s">
        <v>39</v>
      </c>
      <c r="M51" s="10" t="s">
        <v>40</v>
      </c>
      <c r="N51" s="10">
        <v>2</v>
      </c>
      <c r="O51" s="43">
        <f t="shared" si="0"/>
        <v>578.5</v>
      </c>
      <c r="P51" s="43">
        <v>1157</v>
      </c>
      <c r="Q51" s="16" t="s">
        <v>41</v>
      </c>
      <c r="R51" s="16"/>
    </row>
    <row r="52" spans="1:18" s="4" customFormat="1" ht="88.5" customHeight="1" x14ac:dyDescent="0.25">
      <c r="A52" s="10">
        <v>34</v>
      </c>
      <c r="B52" s="15" t="s">
        <v>29</v>
      </c>
      <c r="C52" s="17" t="s">
        <v>129</v>
      </c>
      <c r="D52" s="17" t="s">
        <v>130</v>
      </c>
      <c r="E52" s="17" t="s">
        <v>131</v>
      </c>
      <c r="F52" s="17" t="s">
        <v>232</v>
      </c>
      <c r="G52" s="10" t="s">
        <v>34</v>
      </c>
      <c r="H52" s="10" t="s">
        <v>35</v>
      </c>
      <c r="I52" s="10" t="s">
        <v>36</v>
      </c>
      <c r="J52" s="10" t="s">
        <v>37</v>
      </c>
      <c r="K52" s="10" t="s">
        <v>38</v>
      </c>
      <c r="L52" s="10" t="s">
        <v>39</v>
      </c>
      <c r="M52" s="10" t="s">
        <v>40</v>
      </c>
      <c r="N52" s="10">
        <v>100</v>
      </c>
      <c r="O52" s="43">
        <f t="shared" si="0"/>
        <v>34.503500000000003</v>
      </c>
      <c r="P52" s="43">
        <v>3450.35</v>
      </c>
      <c r="Q52" s="16" t="s">
        <v>41</v>
      </c>
      <c r="R52" s="16"/>
    </row>
    <row r="53" spans="1:18" s="4" customFormat="1" ht="88.5" customHeight="1" x14ac:dyDescent="0.25">
      <c r="A53" s="10">
        <v>35</v>
      </c>
      <c r="B53" s="15" t="s">
        <v>29</v>
      </c>
      <c r="C53" s="17" t="s">
        <v>129</v>
      </c>
      <c r="D53" s="17" t="s">
        <v>130</v>
      </c>
      <c r="E53" s="17" t="s">
        <v>131</v>
      </c>
      <c r="F53" s="17" t="s">
        <v>233</v>
      </c>
      <c r="G53" s="10" t="s">
        <v>34</v>
      </c>
      <c r="H53" s="10" t="s">
        <v>35</v>
      </c>
      <c r="I53" s="10" t="s">
        <v>36</v>
      </c>
      <c r="J53" s="10" t="s">
        <v>37</v>
      </c>
      <c r="K53" s="10" t="s">
        <v>38</v>
      </c>
      <c r="L53" s="10" t="s">
        <v>39</v>
      </c>
      <c r="M53" s="10" t="s">
        <v>40</v>
      </c>
      <c r="N53" s="10">
        <v>100</v>
      </c>
      <c r="O53" s="43">
        <f t="shared" si="0"/>
        <v>34.503500000000003</v>
      </c>
      <c r="P53" s="43">
        <v>3450.35</v>
      </c>
      <c r="Q53" s="16" t="s">
        <v>41</v>
      </c>
      <c r="R53" s="16"/>
    </row>
    <row r="54" spans="1:18" ht="68.25" customHeight="1" x14ac:dyDescent="0.25">
      <c r="A54" s="10">
        <v>36</v>
      </c>
      <c r="B54" s="15" t="s">
        <v>29</v>
      </c>
      <c r="C54" s="10" t="s">
        <v>137</v>
      </c>
      <c r="D54" s="10" t="s">
        <v>138</v>
      </c>
      <c r="E54" s="10" t="s">
        <v>139</v>
      </c>
      <c r="F54" s="17" t="s">
        <v>140</v>
      </c>
      <c r="G54" s="10" t="s">
        <v>34</v>
      </c>
      <c r="H54" s="10" t="s">
        <v>35</v>
      </c>
      <c r="I54" s="10" t="s">
        <v>36</v>
      </c>
      <c r="J54" s="10" t="s">
        <v>37</v>
      </c>
      <c r="K54" s="10" t="s">
        <v>38</v>
      </c>
      <c r="L54" s="10" t="s">
        <v>39</v>
      </c>
      <c r="M54" s="10" t="s">
        <v>40</v>
      </c>
      <c r="N54" s="10">
        <v>56</v>
      </c>
      <c r="O54" s="43">
        <f t="shared" si="0"/>
        <v>248.21428571428572</v>
      </c>
      <c r="P54" s="43">
        <v>13900</v>
      </c>
      <c r="Q54" s="16" t="s">
        <v>41</v>
      </c>
      <c r="R54" s="16"/>
    </row>
    <row r="55" spans="1:18" ht="68.25" customHeight="1" x14ac:dyDescent="0.25">
      <c r="A55" s="10">
        <v>37</v>
      </c>
      <c r="B55" s="15" t="s">
        <v>29</v>
      </c>
      <c r="C55" s="10" t="s">
        <v>141</v>
      </c>
      <c r="D55" s="10" t="s">
        <v>64</v>
      </c>
      <c r="E55" s="10" t="s">
        <v>142</v>
      </c>
      <c r="F55" s="17" t="s">
        <v>143</v>
      </c>
      <c r="G55" s="10" t="s">
        <v>34</v>
      </c>
      <c r="H55" s="10" t="s">
        <v>35</v>
      </c>
      <c r="I55" s="10" t="s">
        <v>36</v>
      </c>
      <c r="J55" s="10" t="s">
        <v>37</v>
      </c>
      <c r="K55" s="10" t="s">
        <v>38</v>
      </c>
      <c r="L55" s="10" t="s">
        <v>39</v>
      </c>
      <c r="M55" s="10" t="s">
        <v>40</v>
      </c>
      <c r="N55" s="10">
        <v>36</v>
      </c>
      <c r="O55" s="43">
        <f t="shared" si="0"/>
        <v>126.19027777777779</v>
      </c>
      <c r="P55" s="43">
        <v>4542.8500000000004</v>
      </c>
      <c r="Q55" s="16" t="s">
        <v>41</v>
      </c>
      <c r="R55" s="16"/>
    </row>
    <row r="56" spans="1:18" ht="75" customHeight="1" x14ac:dyDescent="0.25">
      <c r="A56" s="10">
        <v>38</v>
      </c>
      <c r="B56" s="15" t="s">
        <v>29</v>
      </c>
      <c r="C56" s="10" t="s">
        <v>144</v>
      </c>
      <c r="D56" s="10" t="s">
        <v>64</v>
      </c>
      <c r="E56" s="10" t="s">
        <v>109</v>
      </c>
      <c r="F56" s="17" t="s">
        <v>145</v>
      </c>
      <c r="G56" s="10" t="s">
        <v>34</v>
      </c>
      <c r="H56" s="10" t="s">
        <v>35</v>
      </c>
      <c r="I56" s="10" t="s">
        <v>36</v>
      </c>
      <c r="J56" s="10" t="s">
        <v>37</v>
      </c>
      <c r="K56" s="10" t="s">
        <v>38</v>
      </c>
      <c r="L56" s="10" t="s">
        <v>39</v>
      </c>
      <c r="M56" s="10" t="s">
        <v>40</v>
      </c>
      <c r="N56" s="10">
        <v>280</v>
      </c>
      <c r="O56" s="43">
        <f t="shared" si="0"/>
        <v>587.5</v>
      </c>
      <c r="P56" s="43">
        <v>164500</v>
      </c>
      <c r="Q56" s="16" t="s">
        <v>41</v>
      </c>
      <c r="R56" s="16"/>
    </row>
    <row r="57" spans="1:18" ht="24" customHeight="1" x14ac:dyDescent="0.25">
      <c r="A57" s="16"/>
      <c r="B57" s="20"/>
      <c r="C57" s="21"/>
      <c r="D57" s="21"/>
      <c r="E57" s="21"/>
      <c r="F57" s="22"/>
      <c r="G57" s="21"/>
      <c r="H57" s="21"/>
      <c r="I57" s="21"/>
      <c r="J57" s="21"/>
      <c r="K57" s="21"/>
      <c r="L57" s="21"/>
      <c r="M57" s="21"/>
      <c r="N57" s="21"/>
      <c r="O57" s="44" t="s">
        <v>146</v>
      </c>
      <c r="P57" s="44">
        <f>SUM(P19:P56)</f>
        <v>2300123.1900000004</v>
      </c>
      <c r="Q57" s="21"/>
      <c r="R57" s="16"/>
    </row>
    <row r="58" spans="1:18" ht="23.25" customHeight="1" x14ac:dyDescent="0.25">
      <c r="A58" s="69" t="s">
        <v>147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1"/>
      <c r="R58" s="16"/>
    </row>
    <row r="59" spans="1:18" ht="94.5" customHeight="1" x14ac:dyDescent="0.25">
      <c r="A59" s="10">
        <v>39</v>
      </c>
      <c r="B59" s="15" t="s">
        <v>29</v>
      </c>
      <c r="C59" s="10" t="s">
        <v>148</v>
      </c>
      <c r="D59" s="10" t="s">
        <v>149</v>
      </c>
      <c r="E59" s="10" t="s">
        <v>149</v>
      </c>
      <c r="F59" s="10" t="s">
        <v>150</v>
      </c>
      <c r="G59" s="10" t="s">
        <v>228</v>
      </c>
      <c r="H59" s="10" t="s">
        <v>35</v>
      </c>
      <c r="I59" s="10" t="s">
        <v>36</v>
      </c>
      <c r="J59" s="10"/>
      <c r="K59" s="10" t="s">
        <v>151</v>
      </c>
      <c r="L59" s="10" t="s">
        <v>39</v>
      </c>
      <c r="M59" s="10" t="s">
        <v>152</v>
      </c>
      <c r="N59" s="10">
        <v>1</v>
      </c>
      <c r="O59" s="48">
        <v>2400000</v>
      </c>
      <c r="P59" s="48">
        <f>O59*N59</f>
        <v>2400000</v>
      </c>
      <c r="Q59" s="16" t="s">
        <v>41</v>
      </c>
      <c r="R59" s="16"/>
    </row>
    <row r="60" spans="1:18" s="4" customFormat="1" ht="157.5" customHeight="1" x14ac:dyDescent="0.25">
      <c r="A60" s="10">
        <v>40</v>
      </c>
      <c r="B60" s="15" t="s">
        <v>29</v>
      </c>
      <c r="C60" s="10" t="s">
        <v>148</v>
      </c>
      <c r="D60" s="10" t="s">
        <v>149</v>
      </c>
      <c r="E60" s="10" t="s">
        <v>149</v>
      </c>
      <c r="F60" s="10" t="s">
        <v>153</v>
      </c>
      <c r="G60" s="10" t="s">
        <v>228</v>
      </c>
      <c r="H60" s="10" t="s">
        <v>35</v>
      </c>
      <c r="I60" s="10" t="s">
        <v>36</v>
      </c>
      <c r="J60" s="10"/>
      <c r="K60" s="10" t="s">
        <v>151</v>
      </c>
      <c r="L60" s="10" t="s">
        <v>39</v>
      </c>
      <c r="M60" s="10" t="s">
        <v>152</v>
      </c>
      <c r="N60" s="10">
        <v>1</v>
      </c>
      <c r="O60" s="48">
        <v>1760000</v>
      </c>
      <c r="P60" s="48">
        <f t="shared" ref="P60:P69" si="1">O60*N60</f>
        <v>1760000</v>
      </c>
      <c r="Q60" s="16" t="s">
        <v>41</v>
      </c>
      <c r="R60" s="16"/>
    </row>
    <row r="61" spans="1:18" s="4" customFormat="1" ht="81.75" customHeight="1" x14ac:dyDescent="0.25">
      <c r="A61" s="10">
        <v>41</v>
      </c>
      <c r="B61" s="15" t="s">
        <v>29</v>
      </c>
      <c r="C61" s="10" t="s">
        <v>154</v>
      </c>
      <c r="D61" s="10" t="s">
        <v>155</v>
      </c>
      <c r="E61" s="10" t="s">
        <v>156</v>
      </c>
      <c r="F61" s="10" t="s">
        <v>157</v>
      </c>
      <c r="G61" s="10" t="s">
        <v>228</v>
      </c>
      <c r="H61" s="10" t="s">
        <v>35</v>
      </c>
      <c r="I61" s="10" t="s">
        <v>36</v>
      </c>
      <c r="J61" s="10"/>
      <c r="K61" s="10" t="s">
        <v>151</v>
      </c>
      <c r="L61" s="10" t="s">
        <v>39</v>
      </c>
      <c r="M61" s="10" t="s">
        <v>152</v>
      </c>
      <c r="N61" s="10">
        <v>1</v>
      </c>
      <c r="O61" s="48">
        <v>5120000</v>
      </c>
      <c r="P61" s="48">
        <f t="shared" si="1"/>
        <v>5120000</v>
      </c>
      <c r="Q61" s="16" t="s">
        <v>41</v>
      </c>
      <c r="R61" s="16"/>
    </row>
    <row r="62" spans="1:18" s="4" customFormat="1" ht="97.5" customHeight="1" x14ac:dyDescent="0.25">
      <c r="A62" s="10">
        <v>42</v>
      </c>
      <c r="B62" s="15" t="s">
        <v>29</v>
      </c>
      <c r="C62" s="10" t="s">
        <v>158</v>
      </c>
      <c r="D62" s="10" t="s">
        <v>159</v>
      </c>
      <c r="E62" s="10" t="s">
        <v>160</v>
      </c>
      <c r="F62" s="10" t="s">
        <v>161</v>
      </c>
      <c r="G62" s="10" t="s">
        <v>228</v>
      </c>
      <c r="H62" s="10" t="s">
        <v>35</v>
      </c>
      <c r="I62" s="10" t="s">
        <v>36</v>
      </c>
      <c r="J62" s="10"/>
      <c r="K62" s="10" t="s">
        <v>151</v>
      </c>
      <c r="L62" s="10" t="s">
        <v>39</v>
      </c>
      <c r="M62" s="10" t="s">
        <v>152</v>
      </c>
      <c r="N62" s="10">
        <v>1</v>
      </c>
      <c r="O62" s="48">
        <v>1919642.86</v>
      </c>
      <c r="P62" s="48">
        <v>1919642.86</v>
      </c>
      <c r="Q62" s="16" t="s">
        <v>41</v>
      </c>
      <c r="R62" s="16"/>
    </row>
    <row r="63" spans="1:18" s="4" customFormat="1" ht="88.5" customHeight="1" x14ac:dyDescent="0.25">
      <c r="A63" s="10">
        <v>43</v>
      </c>
      <c r="B63" s="15" t="s">
        <v>29</v>
      </c>
      <c r="C63" s="10" t="s">
        <v>162</v>
      </c>
      <c r="D63" s="10" t="s">
        <v>163</v>
      </c>
      <c r="E63" s="10" t="s">
        <v>164</v>
      </c>
      <c r="F63" s="10" t="s">
        <v>165</v>
      </c>
      <c r="G63" s="10" t="s">
        <v>228</v>
      </c>
      <c r="H63" s="10" t="s">
        <v>35</v>
      </c>
      <c r="I63" s="10" t="s">
        <v>36</v>
      </c>
      <c r="J63" s="10"/>
      <c r="K63" s="10" t="s">
        <v>151</v>
      </c>
      <c r="L63" s="10" t="s">
        <v>39</v>
      </c>
      <c r="M63" s="10" t="s">
        <v>152</v>
      </c>
      <c r="N63" s="10">
        <v>1</v>
      </c>
      <c r="O63" s="48">
        <v>3600000</v>
      </c>
      <c r="P63" s="48">
        <f t="shared" si="1"/>
        <v>3600000</v>
      </c>
      <c r="Q63" s="16" t="s">
        <v>41</v>
      </c>
      <c r="R63" s="16"/>
    </row>
    <row r="64" spans="1:18" s="4" customFormat="1" ht="88.5" customHeight="1" x14ac:dyDescent="0.25">
      <c r="A64" s="10">
        <v>44</v>
      </c>
      <c r="B64" s="15" t="s">
        <v>29</v>
      </c>
      <c r="C64" s="10" t="s">
        <v>154</v>
      </c>
      <c r="D64" s="10" t="s">
        <v>155</v>
      </c>
      <c r="E64" s="10" t="s">
        <v>156</v>
      </c>
      <c r="F64" s="10" t="s">
        <v>166</v>
      </c>
      <c r="G64" s="10" t="s">
        <v>228</v>
      </c>
      <c r="H64" s="10" t="s">
        <v>35</v>
      </c>
      <c r="I64" s="10" t="s">
        <v>36</v>
      </c>
      <c r="J64" s="10"/>
      <c r="K64" s="10" t="s">
        <v>151</v>
      </c>
      <c r="L64" s="10" t="s">
        <v>39</v>
      </c>
      <c r="M64" s="10" t="s">
        <v>152</v>
      </c>
      <c r="N64" s="10">
        <v>1</v>
      </c>
      <c r="O64" s="48">
        <v>2575000</v>
      </c>
      <c r="P64" s="48">
        <f t="shared" si="1"/>
        <v>2575000</v>
      </c>
      <c r="Q64" s="16" t="s">
        <v>41</v>
      </c>
      <c r="R64" s="16"/>
    </row>
    <row r="65" spans="1:18" s="4" customFormat="1" ht="88.5" customHeight="1" x14ac:dyDescent="0.25">
      <c r="A65" s="10">
        <v>45</v>
      </c>
      <c r="B65" s="15" t="s">
        <v>29</v>
      </c>
      <c r="C65" s="10" t="s">
        <v>154</v>
      </c>
      <c r="D65" s="10" t="s">
        <v>155</v>
      </c>
      <c r="E65" s="10" t="s">
        <v>156</v>
      </c>
      <c r="F65" s="10" t="s">
        <v>167</v>
      </c>
      <c r="G65" s="10" t="s">
        <v>228</v>
      </c>
      <c r="H65" s="10" t="s">
        <v>35</v>
      </c>
      <c r="I65" s="10" t="s">
        <v>36</v>
      </c>
      <c r="J65" s="10"/>
      <c r="K65" s="10" t="s">
        <v>151</v>
      </c>
      <c r="L65" s="10" t="s">
        <v>39</v>
      </c>
      <c r="M65" s="10" t="s">
        <v>152</v>
      </c>
      <c r="N65" s="10">
        <v>1</v>
      </c>
      <c r="O65" s="48">
        <v>1750000</v>
      </c>
      <c r="P65" s="48">
        <f t="shared" si="1"/>
        <v>1750000</v>
      </c>
      <c r="Q65" s="16" t="s">
        <v>41</v>
      </c>
      <c r="R65" s="16"/>
    </row>
    <row r="66" spans="1:18" s="4" customFormat="1" ht="88.5" customHeight="1" x14ac:dyDescent="0.25">
      <c r="A66" s="10">
        <v>46</v>
      </c>
      <c r="B66" s="15" t="s">
        <v>29</v>
      </c>
      <c r="C66" s="10" t="s">
        <v>154</v>
      </c>
      <c r="D66" s="10" t="s">
        <v>155</v>
      </c>
      <c r="E66" s="10" t="s">
        <v>156</v>
      </c>
      <c r="F66" s="10" t="s">
        <v>168</v>
      </c>
      <c r="G66" s="10" t="s">
        <v>228</v>
      </c>
      <c r="H66" s="10" t="s">
        <v>35</v>
      </c>
      <c r="I66" s="10" t="s">
        <v>36</v>
      </c>
      <c r="J66" s="10"/>
      <c r="K66" s="10" t="s">
        <v>151</v>
      </c>
      <c r="L66" s="10" t="s">
        <v>39</v>
      </c>
      <c r="M66" s="10" t="s">
        <v>152</v>
      </c>
      <c r="N66" s="10">
        <v>1</v>
      </c>
      <c r="O66" s="48">
        <v>2100000</v>
      </c>
      <c r="P66" s="48">
        <f t="shared" si="1"/>
        <v>2100000</v>
      </c>
      <c r="Q66" s="16" t="s">
        <v>41</v>
      </c>
      <c r="R66" s="16"/>
    </row>
    <row r="67" spans="1:18" s="4" customFormat="1" ht="88.5" customHeight="1" x14ac:dyDescent="0.25">
      <c r="A67" s="10">
        <v>47</v>
      </c>
      <c r="B67" s="15" t="s">
        <v>29</v>
      </c>
      <c r="C67" s="10" t="s">
        <v>169</v>
      </c>
      <c r="D67" s="10" t="s">
        <v>170</v>
      </c>
      <c r="E67" s="10" t="s">
        <v>170</v>
      </c>
      <c r="F67" s="10" t="s">
        <v>171</v>
      </c>
      <c r="G67" s="10" t="s">
        <v>228</v>
      </c>
      <c r="H67" s="10" t="s">
        <v>35</v>
      </c>
      <c r="I67" s="10" t="s">
        <v>172</v>
      </c>
      <c r="J67" s="10"/>
      <c r="K67" s="10" t="s">
        <v>151</v>
      </c>
      <c r="L67" s="10" t="s">
        <v>39</v>
      </c>
      <c r="M67" s="10" t="s">
        <v>152</v>
      </c>
      <c r="N67" s="10">
        <v>1</v>
      </c>
      <c r="O67" s="48">
        <v>1128150</v>
      </c>
      <c r="P67" s="48">
        <f t="shared" si="1"/>
        <v>1128150</v>
      </c>
      <c r="Q67" s="16" t="s">
        <v>41</v>
      </c>
      <c r="R67" s="16"/>
    </row>
    <row r="68" spans="1:18" s="4" customFormat="1" ht="88.5" customHeight="1" x14ac:dyDescent="0.25">
      <c r="A68" s="10">
        <v>48</v>
      </c>
      <c r="B68" s="15" t="s">
        <v>29</v>
      </c>
      <c r="C68" s="10" t="s">
        <v>169</v>
      </c>
      <c r="D68" s="10" t="s">
        <v>170</v>
      </c>
      <c r="E68" s="10" t="s">
        <v>170</v>
      </c>
      <c r="F68" s="10" t="s">
        <v>173</v>
      </c>
      <c r="G68" s="10" t="s">
        <v>228</v>
      </c>
      <c r="H68" s="10" t="s">
        <v>35</v>
      </c>
      <c r="I68" s="10" t="s">
        <v>172</v>
      </c>
      <c r="J68" s="10"/>
      <c r="K68" s="10" t="s">
        <v>151</v>
      </c>
      <c r="L68" s="10" t="s">
        <v>39</v>
      </c>
      <c r="M68" s="10" t="s">
        <v>152</v>
      </c>
      <c r="N68" s="10">
        <v>1</v>
      </c>
      <c r="O68" s="48">
        <v>3341850</v>
      </c>
      <c r="P68" s="48">
        <f t="shared" si="1"/>
        <v>3341850</v>
      </c>
      <c r="Q68" s="16" t="s">
        <v>41</v>
      </c>
      <c r="R68" s="16"/>
    </row>
    <row r="69" spans="1:18" s="4" customFormat="1" ht="88.5" customHeight="1" x14ac:dyDescent="0.25">
      <c r="A69" s="10">
        <v>49</v>
      </c>
      <c r="B69" s="15" t="s">
        <v>29</v>
      </c>
      <c r="C69" s="10" t="s">
        <v>169</v>
      </c>
      <c r="D69" s="10" t="s">
        <v>170</v>
      </c>
      <c r="E69" s="10" t="s">
        <v>170</v>
      </c>
      <c r="F69" s="10" t="s">
        <v>174</v>
      </c>
      <c r="G69" s="10" t="s">
        <v>228</v>
      </c>
      <c r="H69" s="10" t="s">
        <v>35</v>
      </c>
      <c r="I69" s="10" t="s">
        <v>36</v>
      </c>
      <c r="J69" s="10"/>
      <c r="K69" s="10" t="s">
        <v>151</v>
      </c>
      <c r="L69" s="10" t="s">
        <v>39</v>
      </c>
      <c r="M69" s="10" t="s">
        <v>152</v>
      </c>
      <c r="N69" s="10">
        <v>1</v>
      </c>
      <c r="O69" s="48">
        <v>675000</v>
      </c>
      <c r="P69" s="48">
        <f t="shared" si="1"/>
        <v>675000</v>
      </c>
      <c r="Q69" s="16" t="s">
        <v>41</v>
      </c>
      <c r="R69" s="16"/>
    </row>
    <row r="70" spans="1:18" s="4" customFormat="1" ht="92.25" customHeight="1" x14ac:dyDescent="0.25">
      <c r="A70" s="10">
        <v>50</v>
      </c>
      <c r="B70" s="15" t="s">
        <v>29</v>
      </c>
      <c r="C70" s="10" t="s">
        <v>175</v>
      </c>
      <c r="D70" s="10" t="s">
        <v>176</v>
      </c>
      <c r="E70" s="10" t="s">
        <v>177</v>
      </c>
      <c r="F70" s="10" t="s">
        <v>178</v>
      </c>
      <c r="G70" s="10" t="s">
        <v>34</v>
      </c>
      <c r="H70" s="10" t="s">
        <v>224</v>
      </c>
      <c r="I70" s="10" t="s">
        <v>179</v>
      </c>
      <c r="J70" s="10"/>
      <c r="K70" s="10" t="s">
        <v>180</v>
      </c>
      <c r="L70" s="10" t="s">
        <v>39</v>
      </c>
      <c r="M70" s="10" t="s">
        <v>152</v>
      </c>
      <c r="N70" s="10">
        <v>1</v>
      </c>
      <c r="O70" s="48">
        <f>P70</f>
        <v>4004431.55</v>
      </c>
      <c r="P70" s="48">
        <f>451071.43+1485001.72+2068358.4</f>
        <v>4004431.55</v>
      </c>
      <c r="Q70" s="16" t="s">
        <v>41</v>
      </c>
      <c r="R70" s="16"/>
    </row>
    <row r="71" spans="1:18" s="4" customFormat="1" ht="78.75" customHeight="1" x14ac:dyDescent="0.25">
      <c r="A71" s="10">
        <v>51</v>
      </c>
      <c r="B71" s="15" t="s">
        <v>29</v>
      </c>
      <c r="C71" s="10" t="s">
        <v>181</v>
      </c>
      <c r="D71" s="10" t="s">
        <v>182</v>
      </c>
      <c r="E71" s="10" t="s">
        <v>183</v>
      </c>
      <c r="F71" s="10" t="s">
        <v>184</v>
      </c>
      <c r="G71" s="10" t="s">
        <v>34</v>
      </c>
      <c r="H71" s="10" t="s">
        <v>224</v>
      </c>
      <c r="I71" s="10" t="s">
        <v>36</v>
      </c>
      <c r="J71" s="10"/>
      <c r="K71" s="10" t="s">
        <v>180</v>
      </c>
      <c r="L71" s="10" t="s">
        <v>39</v>
      </c>
      <c r="M71" s="10" t="s">
        <v>152</v>
      </c>
      <c r="N71" s="10">
        <v>1</v>
      </c>
      <c r="O71" s="48">
        <f>P71</f>
        <v>2889884.14</v>
      </c>
      <c r="P71" s="48">
        <v>2889884.14</v>
      </c>
      <c r="Q71" s="16" t="s">
        <v>41</v>
      </c>
      <c r="R71" s="16"/>
    </row>
    <row r="72" spans="1:18" s="4" customFormat="1" ht="88.5" customHeight="1" x14ac:dyDescent="0.25">
      <c r="A72" s="10">
        <v>52</v>
      </c>
      <c r="B72" s="15" t="s">
        <v>29</v>
      </c>
      <c r="C72" s="10" t="s">
        <v>185</v>
      </c>
      <c r="D72" s="10" t="s">
        <v>186</v>
      </c>
      <c r="E72" s="10" t="s">
        <v>186</v>
      </c>
      <c r="F72" s="10" t="s">
        <v>187</v>
      </c>
      <c r="G72" s="10" t="s">
        <v>34</v>
      </c>
      <c r="H72" s="10" t="s">
        <v>220</v>
      </c>
      <c r="I72" s="10" t="s">
        <v>179</v>
      </c>
      <c r="J72" s="10"/>
      <c r="K72" s="10" t="s">
        <v>180</v>
      </c>
      <c r="L72" s="10" t="s">
        <v>39</v>
      </c>
      <c r="M72" s="10" t="s">
        <v>152</v>
      </c>
      <c r="N72" s="10">
        <v>1</v>
      </c>
      <c r="O72" s="48">
        <f>P72</f>
        <v>601250</v>
      </c>
      <c r="P72" s="48">
        <v>601250</v>
      </c>
      <c r="Q72" s="16" t="s">
        <v>41</v>
      </c>
      <c r="R72" s="16"/>
    </row>
    <row r="73" spans="1:18" s="4" customFormat="1" ht="94.5" customHeight="1" x14ac:dyDescent="0.25">
      <c r="A73" s="10">
        <v>53</v>
      </c>
      <c r="B73" s="15" t="s">
        <v>29</v>
      </c>
      <c r="C73" s="10" t="s">
        <v>188</v>
      </c>
      <c r="D73" s="10" t="s">
        <v>189</v>
      </c>
      <c r="E73" s="10" t="s">
        <v>190</v>
      </c>
      <c r="F73" s="10" t="s">
        <v>191</v>
      </c>
      <c r="G73" s="10" t="s">
        <v>34</v>
      </c>
      <c r="H73" s="10" t="s">
        <v>222</v>
      </c>
      <c r="I73" s="10" t="s">
        <v>36</v>
      </c>
      <c r="J73" s="10"/>
      <c r="K73" s="10" t="s">
        <v>151</v>
      </c>
      <c r="L73" s="10" t="s">
        <v>39</v>
      </c>
      <c r="M73" s="10" t="s">
        <v>152</v>
      </c>
      <c r="N73" s="10">
        <v>1</v>
      </c>
      <c r="O73" s="48">
        <v>1009286</v>
      </c>
      <c r="P73" s="48">
        <f>O73*N73</f>
        <v>1009286</v>
      </c>
      <c r="Q73" s="16" t="s">
        <v>41</v>
      </c>
      <c r="R73" s="16"/>
    </row>
    <row r="74" spans="1:18" s="4" customFormat="1" ht="122.25" customHeight="1" x14ac:dyDescent="0.25">
      <c r="A74" s="10">
        <v>54</v>
      </c>
      <c r="B74" s="15" t="s">
        <v>29</v>
      </c>
      <c r="C74" s="10" t="s">
        <v>192</v>
      </c>
      <c r="D74" s="10" t="s">
        <v>193</v>
      </c>
      <c r="E74" s="10" t="s">
        <v>193</v>
      </c>
      <c r="F74" s="10" t="s">
        <v>194</v>
      </c>
      <c r="G74" s="10" t="s">
        <v>34</v>
      </c>
      <c r="H74" s="10" t="s">
        <v>220</v>
      </c>
      <c r="I74" s="10" t="s">
        <v>172</v>
      </c>
      <c r="J74" s="10"/>
      <c r="K74" s="10" t="s">
        <v>151</v>
      </c>
      <c r="L74" s="10" t="s">
        <v>39</v>
      </c>
      <c r="M74" s="10" t="s">
        <v>152</v>
      </c>
      <c r="N74" s="10">
        <v>1</v>
      </c>
      <c r="O74" s="48">
        <v>98214.3</v>
      </c>
      <c r="P74" s="48">
        <f t="shared" ref="P74:P81" si="2">O74*N74</f>
        <v>98214.3</v>
      </c>
      <c r="Q74" s="16" t="s">
        <v>41</v>
      </c>
      <c r="R74" s="16"/>
    </row>
    <row r="75" spans="1:18" s="4" customFormat="1" ht="122.25" customHeight="1" x14ac:dyDescent="0.25">
      <c r="A75" s="10">
        <v>55</v>
      </c>
      <c r="B75" s="15" t="s">
        <v>29</v>
      </c>
      <c r="C75" s="17" t="s">
        <v>195</v>
      </c>
      <c r="D75" s="17" t="s">
        <v>196</v>
      </c>
      <c r="E75" s="17" t="s">
        <v>196</v>
      </c>
      <c r="F75" s="17" t="s">
        <v>197</v>
      </c>
      <c r="G75" s="10" t="s">
        <v>34</v>
      </c>
      <c r="H75" s="10" t="s">
        <v>220</v>
      </c>
      <c r="I75" s="10" t="s">
        <v>172</v>
      </c>
      <c r="J75" s="10"/>
      <c r="K75" s="10" t="s">
        <v>151</v>
      </c>
      <c r="L75" s="10" t="s">
        <v>39</v>
      </c>
      <c r="M75" s="10" t="s">
        <v>152</v>
      </c>
      <c r="N75" s="10">
        <v>1</v>
      </c>
      <c r="O75" s="48">
        <v>1401786</v>
      </c>
      <c r="P75" s="48">
        <f t="shared" si="2"/>
        <v>1401786</v>
      </c>
      <c r="Q75" s="16" t="s">
        <v>41</v>
      </c>
      <c r="R75" s="16"/>
    </row>
    <row r="76" spans="1:18" s="4" customFormat="1" ht="88.5" customHeight="1" x14ac:dyDescent="0.25">
      <c r="A76" s="10">
        <v>56</v>
      </c>
      <c r="B76" s="15" t="s">
        <v>29</v>
      </c>
      <c r="C76" s="10" t="s">
        <v>198</v>
      </c>
      <c r="D76" s="10" t="s">
        <v>199</v>
      </c>
      <c r="E76" s="10" t="s">
        <v>199</v>
      </c>
      <c r="F76" s="10" t="s">
        <v>226</v>
      </c>
      <c r="G76" s="10" t="s">
        <v>228</v>
      </c>
      <c r="H76" s="10" t="s">
        <v>227</v>
      </c>
      <c r="I76" s="10" t="s">
        <v>172</v>
      </c>
      <c r="J76" s="10"/>
      <c r="K76" s="10" t="s">
        <v>151</v>
      </c>
      <c r="L76" s="10" t="s">
        <v>39</v>
      </c>
      <c r="M76" s="10" t="s">
        <v>152</v>
      </c>
      <c r="N76" s="10">
        <v>1</v>
      </c>
      <c r="O76" s="48">
        <v>2500000</v>
      </c>
      <c r="P76" s="48">
        <f t="shared" si="2"/>
        <v>2500000</v>
      </c>
      <c r="Q76" s="16" t="s">
        <v>41</v>
      </c>
      <c r="R76" s="16"/>
    </row>
    <row r="77" spans="1:18" s="4" customFormat="1" ht="88.5" customHeight="1" x14ac:dyDescent="0.25">
      <c r="A77" s="10">
        <v>57</v>
      </c>
      <c r="B77" s="15" t="s">
        <v>29</v>
      </c>
      <c r="C77" s="10" t="s">
        <v>200</v>
      </c>
      <c r="D77" s="10" t="s">
        <v>201</v>
      </c>
      <c r="E77" s="10" t="s">
        <v>201</v>
      </c>
      <c r="F77" s="10" t="s">
        <v>202</v>
      </c>
      <c r="G77" s="10" t="s">
        <v>34</v>
      </c>
      <c r="H77" s="10" t="s">
        <v>223</v>
      </c>
      <c r="I77" s="10" t="s">
        <v>172</v>
      </c>
      <c r="J77" s="10"/>
      <c r="K77" s="10" t="s">
        <v>151</v>
      </c>
      <c r="L77" s="10" t="s">
        <v>39</v>
      </c>
      <c r="M77" s="10" t="s">
        <v>152</v>
      </c>
      <c r="N77" s="10">
        <v>1</v>
      </c>
      <c r="O77" s="48">
        <v>2290250</v>
      </c>
      <c r="P77" s="48">
        <f t="shared" si="2"/>
        <v>2290250</v>
      </c>
      <c r="Q77" s="16" t="s">
        <v>41</v>
      </c>
      <c r="R77" s="16"/>
    </row>
    <row r="78" spans="1:18" s="4" customFormat="1" ht="122.25" customHeight="1" x14ac:dyDescent="0.25">
      <c r="A78" s="10">
        <v>58</v>
      </c>
      <c r="B78" s="15" t="s">
        <v>29</v>
      </c>
      <c r="C78" s="10" t="s">
        <v>203</v>
      </c>
      <c r="D78" s="10" t="s">
        <v>204</v>
      </c>
      <c r="E78" s="10" t="s">
        <v>205</v>
      </c>
      <c r="F78" s="10" t="s">
        <v>206</v>
      </c>
      <c r="G78" s="10" t="s">
        <v>34</v>
      </c>
      <c r="H78" s="10" t="s">
        <v>224</v>
      </c>
      <c r="I78" s="10" t="s">
        <v>36</v>
      </c>
      <c r="J78" s="10"/>
      <c r="K78" s="10" t="s">
        <v>151</v>
      </c>
      <c r="L78" s="10" t="s">
        <v>39</v>
      </c>
      <c r="M78" s="10" t="s">
        <v>152</v>
      </c>
      <c r="N78" s="10">
        <v>1</v>
      </c>
      <c r="O78" s="48">
        <v>4800000</v>
      </c>
      <c r="P78" s="48">
        <f t="shared" si="2"/>
        <v>4800000</v>
      </c>
      <c r="Q78" s="16" t="s">
        <v>41</v>
      </c>
      <c r="R78" s="16"/>
    </row>
    <row r="79" spans="1:18" s="4" customFormat="1" ht="88.5" customHeight="1" x14ac:dyDescent="0.25">
      <c r="A79" s="10">
        <v>59</v>
      </c>
      <c r="B79" s="23"/>
      <c r="C79" s="24" t="s">
        <v>207</v>
      </c>
      <c r="D79" s="24" t="s">
        <v>239</v>
      </c>
      <c r="E79" s="24" t="s">
        <v>239</v>
      </c>
      <c r="F79" s="24" t="s">
        <v>225</v>
      </c>
      <c r="G79" s="24" t="s">
        <v>34</v>
      </c>
      <c r="H79" s="24" t="s">
        <v>220</v>
      </c>
      <c r="I79" s="24" t="s">
        <v>172</v>
      </c>
      <c r="J79" s="10"/>
      <c r="K79" s="10" t="s">
        <v>151</v>
      </c>
      <c r="L79" s="10" t="s">
        <v>39</v>
      </c>
      <c r="M79" s="10" t="s">
        <v>152</v>
      </c>
      <c r="N79" s="10">
        <v>1</v>
      </c>
      <c r="O79" s="48">
        <v>2500000</v>
      </c>
      <c r="P79" s="48">
        <f t="shared" si="2"/>
        <v>2500000</v>
      </c>
      <c r="Q79" s="16" t="s">
        <v>41</v>
      </c>
      <c r="R79" s="16"/>
    </row>
    <row r="80" spans="1:18" s="4" customFormat="1" ht="88.5" customHeight="1" x14ac:dyDescent="0.25">
      <c r="A80" s="10">
        <v>60</v>
      </c>
      <c r="B80" s="23"/>
      <c r="C80" s="24" t="s">
        <v>209</v>
      </c>
      <c r="D80" s="24" t="s">
        <v>208</v>
      </c>
      <c r="E80" s="24" t="s">
        <v>208</v>
      </c>
      <c r="F80" s="24" t="s">
        <v>210</v>
      </c>
      <c r="G80" s="24" t="s">
        <v>34</v>
      </c>
      <c r="H80" s="24" t="s">
        <v>221</v>
      </c>
      <c r="I80" s="24" t="s">
        <v>172</v>
      </c>
      <c r="J80" s="10"/>
      <c r="K80" s="10" t="s">
        <v>151</v>
      </c>
      <c r="L80" s="10" t="s">
        <v>39</v>
      </c>
      <c r="M80" s="10" t="s">
        <v>152</v>
      </c>
      <c r="N80" s="10">
        <v>1</v>
      </c>
      <c r="O80" s="48">
        <v>1000000</v>
      </c>
      <c r="P80" s="48">
        <f t="shared" si="2"/>
        <v>1000000</v>
      </c>
      <c r="Q80" s="16" t="s">
        <v>41</v>
      </c>
      <c r="R80" s="16"/>
    </row>
    <row r="81" spans="1:18" s="4" customFormat="1" ht="88.5" customHeight="1" x14ac:dyDescent="0.25">
      <c r="A81" s="10">
        <v>61</v>
      </c>
      <c r="B81" s="15" t="s">
        <v>29</v>
      </c>
      <c r="C81" s="10" t="s">
        <v>211</v>
      </c>
      <c r="D81" s="10" t="s">
        <v>212</v>
      </c>
      <c r="E81" s="10" t="s">
        <v>212</v>
      </c>
      <c r="F81" s="17" t="s">
        <v>213</v>
      </c>
      <c r="G81" s="10" t="s">
        <v>34</v>
      </c>
      <c r="H81" s="10" t="s">
        <v>222</v>
      </c>
      <c r="I81" s="10" t="s">
        <v>172</v>
      </c>
      <c r="J81" s="10"/>
      <c r="K81" s="10" t="s">
        <v>151</v>
      </c>
      <c r="L81" s="10" t="s">
        <v>39</v>
      </c>
      <c r="M81" s="10" t="s">
        <v>152</v>
      </c>
      <c r="N81" s="10">
        <v>1</v>
      </c>
      <c r="O81" s="48">
        <v>379440</v>
      </c>
      <c r="P81" s="48">
        <f t="shared" si="2"/>
        <v>379440</v>
      </c>
      <c r="Q81" s="16" t="s">
        <v>41</v>
      </c>
      <c r="R81" s="16"/>
    </row>
    <row r="82" spans="1:18" s="4" customFormat="1" ht="122.25" customHeight="1" x14ac:dyDescent="0.25">
      <c r="A82" s="10">
        <v>62</v>
      </c>
      <c r="B82" s="23"/>
      <c r="C82" s="25" t="s">
        <v>234</v>
      </c>
      <c r="D82" s="25" t="s">
        <v>235</v>
      </c>
      <c r="E82" s="25" t="s">
        <v>236</v>
      </c>
      <c r="F82" s="25" t="s">
        <v>237</v>
      </c>
      <c r="G82" s="24" t="s">
        <v>34</v>
      </c>
      <c r="H82" s="24" t="s">
        <v>220</v>
      </c>
      <c r="I82" s="24" t="s">
        <v>179</v>
      </c>
      <c r="J82" s="10"/>
      <c r="K82" s="24" t="s">
        <v>180</v>
      </c>
      <c r="L82" s="24" t="s">
        <v>39</v>
      </c>
      <c r="M82" s="24" t="s">
        <v>152</v>
      </c>
      <c r="N82" s="24">
        <v>1</v>
      </c>
      <c r="O82" s="49">
        <v>60313390</v>
      </c>
      <c r="P82" s="49">
        <f>O82*N82</f>
        <v>60313390</v>
      </c>
      <c r="Q82" s="26" t="s">
        <v>41</v>
      </c>
      <c r="R82" s="16"/>
    </row>
    <row r="83" spans="1:18" s="4" customFormat="1" ht="27.75" customHeight="1" x14ac:dyDescent="0.25">
      <c r="A83" s="33"/>
      <c r="B83" s="35"/>
      <c r="C83" s="36"/>
      <c r="D83" s="37"/>
      <c r="E83" s="37"/>
      <c r="F83" s="38"/>
      <c r="G83" s="34"/>
      <c r="H83" s="27"/>
      <c r="I83" s="27"/>
      <c r="J83" s="27"/>
      <c r="K83" s="27"/>
      <c r="L83" s="27"/>
      <c r="M83" s="27"/>
      <c r="N83" s="28" t="s">
        <v>146</v>
      </c>
      <c r="O83" s="45">
        <f>SUM(O59:O82)</f>
        <v>110157574.84999999</v>
      </c>
      <c r="P83" s="45">
        <f>SUM(P59:P82)</f>
        <v>110157574.84999999</v>
      </c>
      <c r="Q83" s="27"/>
      <c r="R83" s="29"/>
    </row>
    <row r="84" spans="1:18" ht="24.75" customHeight="1" x14ac:dyDescent="0.25">
      <c r="A84" s="59" t="s">
        <v>214</v>
      </c>
      <c r="B84" s="60"/>
      <c r="C84" s="60"/>
      <c r="D84" s="60"/>
      <c r="E84" s="60"/>
      <c r="F84" s="60"/>
      <c r="G84" s="61"/>
      <c r="H84" s="61"/>
      <c r="I84" s="61"/>
      <c r="J84" s="61"/>
      <c r="K84" s="61"/>
      <c r="L84" s="61"/>
      <c r="M84" s="61"/>
      <c r="N84" s="61"/>
      <c r="O84" s="62"/>
      <c r="P84" s="46">
        <f>P83+P57</f>
        <v>112457698.03999999</v>
      </c>
      <c r="Q84" s="30"/>
      <c r="R84" s="31"/>
    </row>
    <row r="87" spans="1:18" ht="15" customHeight="1" x14ac:dyDescent="0.3">
      <c r="A87" s="63" t="s">
        <v>215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</row>
  </sheetData>
  <autoFilter ref="B17:S84"/>
  <mergeCells count="30">
    <mergeCell ref="A84:O84"/>
    <mergeCell ref="A87:R87"/>
    <mergeCell ref="O15:O16"/>
    <mergeCell ref="P15:P16"/>
    <mergeCell ref="Q15:Q16"/>
    <mergeCell ref="R15:R16"/>
    <mergeCell ref="A18:B18"/>
    <mergeCell ref="A58:Q58"/>
    <mergeCell ref="I15:I16"/>
    <mergeCell ref="J15:J16"/>
    <mergeCell ref="K15:K16"/>
    <mergeCell ref="L15:L16"/>
    <mergeCell ref="M15:M16"/>
    <mergeCell ref="N15:N16"/>
    <mergeCell ref="A15:A16"/>
    <mergeCell ref="B15:B16"/>
    <mergeCell ref="H15:H16"/>
    <mergeCell ref="Q3:R3"/>
    <mergeCell ref="G9:O9"/>
    <mergeCell ref="B10:B11"/>
    <mergeCell ref="C10:C11"/>
    <mergeCell ref="D10:D11"/>
    <mergeCell ref="E10:E11"/>
    <mergeCell ref="M4:P4"/>
    <mergeCell ref="N5:P5"/>
    <mergeCell ref="C15:C16"/>
    <mergeCell ref="D15:D16"/>
    <mergeCell ref="E15:E16"/>
    <mergeCell ref="F15:F16"/>
    <mergeCell ref="G15:G16"/>
  </mergeCells>
  <dataValidations count="1">
    <dataValidation allowBlank="1" showInputMessage="1" showErrorMessage="1" prompt="Введите наименование на рус.языке" sqref="F35:F40 F42 F51 F22"/>
  </dataValidations>
  <hyperlinks>
    <hyperlink ref="F41" r:id="rId1" display="https://office-expert.kz/catalog/1961/"/>
    <hyperlink ref="F42" r:id="rId2" display="https://office-expert.kz/catalog/1961/"/>
    <hyperlink ref="F43" r:id="rId3" display="https://office-expert.kz/catalog/50280/"/>
  </hyperlinks>
  <pageMargins left="0.19685039370078741" right="0.19685039370078741" top="0.19685039370078741" bottom="0.19685039370078741" header="0" footer="0"/>
  <pageSetup paperSize="9" scale="44" orientation="landscape" horizontalDpi="300" verticalDpi="300" r:id="rId4"/>
  <colBreaks count="1" manualBreakCount="1">
    <brk id="17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2020 год</vt:lpstr>
      <vt:lpstr>'январь 2020 год'!Область_печати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2020-02-10T03:42:33Z</cp:lastPrinted>
  <dcterms:created xsi:type="dcterms:W3CDTF">2019-02-11T06:57:33Z</dcterms:created>
  <dcterms:modified xsi:type="dcterms:W3CDTF">2020-02-27T09:53:38Z</dcterms:modified>
</cp:coreProperties>
</file>